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firstSheet="3" activeTab="6"/>
  </bookViews>
  <sheets>
    <sheet name="SAŽETAK" sheetId="11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<sst xmlns="http://schemas.openxmlformats.org/spreadsheetml/2006/main" count="654" uniqueCount="300">
  <si>
    <t>IZVJEŠTAJ O IZVRŠENJU FINANCIJSKOG PLANA PRORAČUNSKOG KORISNIKA JEDINICE LOKALNE I PODRUČNE (REGIONALNE) SAMOUPRAVE ZA 2026 GODINU</t>
  </si>
  <si>
    <t>I. OPĆI DIO</t>
  </si>
  <si>
    <t>SAŽETAK  RAČUNA PRIHODA I RASHODA I  RAČUNA FINANCIRANJA</t>
  </si>
  <si>
    <t>SAŽETAK  RAČUNA PRIHODA I RASHODA</t>
  </si>
  <si>
    <t>BROJČANA OZNAKA I NAZIV</t>
  </si>
  <si>
    <t xml:space="preserve">OSTVARENJE/IZVRŠENJE 
N-1. </t>
  </si>
  <si>
    <t>TEKUĆI PLAN N</t>
  </si>
  <si>
    <t>IZVORNI PLAN ILI REBALANS N</t>
  </si>
  <si>
    <t xml:space="preserve">OSTVARENJE/IZVRŠENJE 
N. </t>
  </si>
  <si>
    <t>INDEKS</t>
  </si>
  <si>
    <t>INDEKS**</t>
  </si>
  <si>
    <t>6=5/2*100</t>
  </si>
  <si>
    <t>7=5/4*100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</si>
  <si>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</si>
  <si>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</si>
  <si>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</si>
  <si>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</si>
  <si>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</si>
  <si>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</si>
  <si>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</si>
  <si>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</si>
  <si>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</si>
  <si>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</si>
  <si>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</si>
  <si>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</si>
  <si>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</si>
  <si>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>SAŽETAK  RAČUNA PRIHODA I RASHODA I  RAČUNA FINANCIRANJA  može sadržavati i dodatne podatke.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</si>
  <si>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</si>
  <si>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</si>
  <si>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</si>
  <si>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</si>
  <si>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 RAČUN PRIHODA I RASHODA </t>
  </si>
  <si>
    <t>IZVJEŠTAJ O PRIHODIMA I RASHODIMA PREMA EKONOMSKOJ KLASIFIKACIJI</t>
  </si>
  <si>
    <t xml:space="preserve">OSTVARENJE/IZVRŠENJE 
01.-06.-2025. </t>
  </si>
  <si>
    <t>TEKUĆI PLAN</t>
  </si>
  <si>
    <t>TEKUĆI PLAN 2023.*</t>
  </si>
  <si>
    <t xml:space="preserve">OSTVARENJE/IZVRŠENJE 
01.-06.2026. </t>
  </si>
  <si>
    <t>INDEKS                                   5/2*100</t>
  </si>
  <si>
    <t>INDEKS                                   5/4*100</t>
  </si>
  <si>
    <t>UKUPNI PRIHODI</t>
  </si>
  <si>
    <t>Prihodi poslovanja</t>
  </si>
  <si>
    <t>Pomoći iz inozemstva i od subjekata unutar općeg proračuna</t>
  </si>
  <si>
    <t>Pomoći od izvanproračunskih korisnika</t>
  </si>
  <si>
    <t>Tekuće pomoći od izvanproračunskih korisnika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</si>
  <si>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</si>
  <si>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</si>
  <si>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</si>
  <si>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</si>
  <si>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</si>
  <si>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</si>
  <si>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upravnih i administrativnih pristojbi, pristojbi po posebnim propisima i naknada</t>
  </si>
  <si>
    <t>Prihodi po posebnim propisima</t>
  </si>
  <si>
    <t>Državne upravne i sudske pristojbe</t>
  </si>
  <si>
    <t>Ostali nespomenuti prihodi</t>
  </si>
  <si>
    <t>Prihodi od prodaje proizv. i robe te pruž. usluga,prihodi od donacija te povrati po protestiranim jamstvima</t>
  </si>
  <si>
    <t>Prihodi od prodaje proizvoda i roba te pruženih usluga</t>
  </si>
  <si>
    <t>Prihodi od pruženih usluga</t>
  </si>
  <si>
    <t>Donacije od pravnih i fizičkih ososba izvan općeg proračuna i povrat donacija po protestiranim jamstvima</t>
  </si>
  <si>
    <t>Tekuće donacije</t>
  </si>
  <si>
    <t>Kapitalne donacije</t>
  </si>
  <si>
    <t>Prihodi od nadležnog proračuna i od HZZo-a temeljem ugovornih obveza</t>
  </si>
  <si>
    <t>Prihodi od nadležnog proračunaza financiranjeredovne djelatnosti proračunskih korisnika</t>
  </si>
  <si>
    <t>Prihodi od nadležnog proračuna za financiranje rashoda poslovanja</t>
  </si>
  <si>
    <t>Prihodi od nadležnog proračuna za nabavu nefinancijske imovine</t>
  </si>
  <si>
    <t>Prihodi od prodaje nefinancijske imovine</t>
  </si>
  <si>
    <t>Prihodi od prodaje proizvedene dugotrajne imovine</t>
  </si>
  <si>
    <t>Prihodi od prodaje građevinskih objekata</t>
  </si>
  <si>
    <t>Stambeni objekti</t>
  </si>
  <si>
    <t>…</t>
  </si>
  <si>
    <t xml:space="preserve">Preneseni višak/manjak prihoda poslovanja </t>
  </si>
  <si>
    <t>OSTVARENJE/IZVRŠENJE 
01-06 2025</t>
  </si>
  <si>
    <t>TEKUĆI PLAN*</t>
  </si>
  <si>
    <t>OSTVARENJE/IZVRŠENJE 
01-06-2026</t>
  </si>
  <si>
    <t>UKUPNI RASHODI</t>
  </si>
  <si>
    <t>Rashodi poslovanja</t>
  </si>
  <si>
    <t>Rashodi za zaposlene</t>
  </si>
  <si>
    <t>Plaće (Bruto)</t>
  </si>
  <si>
    <t>Plaće za redovan rad</t>
  </si>
  <si>
    <t>Plaće za prekovremeni rad</t>
  </si>
  <si>
    <t>Plaće za posebne uvjete rada</t>
  </si>
  <si>
    <t>Ostali rashodi za zaposlene</t>
  </si>
  <si>
    <t>Doprinosi na plaće</t>
  </si>
  <si>
    <t>Dop.za obvezno zdravstv.osig</t>
  </si>
  <si>
    <t>Dop.za obvezno osig.u.sl.nezaposl.</t>
  </si>
  <si>
    <t>Materijalni rashodi</t>
  </si>
  <si>
    <t>Naknade troškova zaposlenima</t>
  </si>
  <si>
    <t>Službena putovanja</t>
  </si>
  <si>
    <t>Naknade za prijevoz, za rad na terenu i odvojeni život</t>
  </si>
  <si>
    <t>Stručna usavršavanja</t>
  </si>
  <si>
    <t>Ostale naknade zaposlenima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</si>
  <si>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</si>
  <si>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</si>
  <si>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</si>
  <si>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</si>
  <si>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</si>
  <si>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Sitni inventar</t>
  </si>
  <si>
    <t>Službena, radna i zaštitna odjeća i obuća</t>
  </si>
  <si>
    <t>Rashodi za usluge</t>
  </si>
  <si>
    <t xml:space="preserve">Usluge telefona,pošte i prijevoza </t>
  </si>
  <si>
    <t>Usluge tekućeg i investicijskog održavanja</t>
  </si>
  <si>
    <t>Promidžbeni materijal</t>
  </si>
  <si>
    <t>Komunalne usluge</t>
  </si>
  <si>
    <t>Zakupnine i najamnine</t>
  </si>
  <si>
    <t>Zdravstvene usluge</t>
  </si>
  <si>
    <t>Intelektualne usluge</t>
  </si>
  <si>
    <t>Računalne usluge</t>
  </si>
  <si>
    <t>Ostale usluge</t>
  </si>
  <si>
    <t>Naknade troškova osobama izvan radnog odnosa</t>
  </si>
  <si>
    <t>Ostali nespomenuti rashodi poslovanja</t>
  </si>
  <si>
    <t>Naknade za rad pred. i izvr. tijela, povjer. i sl.</t>
  </si>
  <si>
    <t>Premije osiguranja</t>
  </si>
  <si>
    <t>Reprezentacija</t>
  </si>
  <si>
    <t>Članarine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</si>
  <si>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</si>
  <si>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</si>
  <si>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</si>
  <si>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</si>
  <si>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</si>
  <si>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valutna klauzula</t>
  </si>
  <si>
    <t>Zatezne kamate</t>
  </si>
  <si>
    <t>Ostali nespomenuti financijski rashodi</t>
  </si>
  <si>
    <t>Naknade građanima i kućanstvima na temelju osiguranja i druge naknade</t>
  </si>
  <si>
    <t>Ostale naknade građanima i kućanstvima iz proračuna</t>
  </si>
  <si>
    <t>Naknade građanima i kućanstvima u naravi</t>
  </si>
  <si>
    <t>Ostali rashodi</t>
  </si>
  <si>
    <t>Tekuće donacije u naravi</t>
  </si>
  <si>
    <t>Rashodi za nabavu nefinancijske imovine</t>
  </si>
  <si>
    <t>Rashodi za nabavu proizvedene dugotrajne imovine</t>
  </si>
  <si>
    <t>Oprema</t>
  </si>
  <si>
    <t>Uredska oprema i namještaj</t>
  </si>
  <si>
    <t>Komunikacijska oprema</t>
  </si>
  <si>
    <t>Oprema za održavanje i zaštitu</t>
  </si>
  <si>
    <t>Instrumenti, uređaji i strojevi</t>
  </si>
  <si>
    <t>Sportska i glazbena oprema</t>
  </si>
  <si>
    <t>Uređaji, strojevi i oprema za ostale namjene</t>
  </si>
  <si>
    <t>Knjige, umjetnička djela i ostale izložbene vrijednosti</t>
  </si>
  <si>
    <t>Knjige</t>
  </si>
  <si>
    <t>Rashodi za dodatna ulaganja na financijskoj imovini</t>
  </si>
  <si>
    <t>Dodatna ulaganja na građevinskim objektima</t>
  </si>
  <si>
    <t>Građevinski objekti</t>
  </si>
  <si>
    <t xml:space="preserve"> IZVJEŠTAJ O PRIHODIMA  PREMA IZVORIMA FINANCIRANJA</t>
  </si>
  <si>
    <t>Brojčana oznaka i naziv</t>
  </si>
  <si>
    <t>OSTVARENJE/IZVRŠENJE  01-06-2024</t>
  </si>
  <si>
    <t>TEKUĆI PLAN 2023.</t>
  </si>
  <si>
    <t>OSTVARENJE/IZVRŠENJE 01-06-2025</t>
  </si>
  <si>
    <t>INDEKS                                5/2*100</t>
  </si>
  <si>
    <t>INDEKS                                5/4*100</t>
  </si>
  <si>
    <t>1 Opći prihodi i primici</t>
  </si>
  <si>
    <t xml:space="preserve">  11 Opći prihodi i primici</t>
  </si>
  <si>
    <t>3 Vlastiti prihodi</t>
  </si>
  <si>
    <r>
      <rPr>
        <b/>
        <sz val="10"/>
        <rFont val="Arial"/>
        <charset val="238"/>
      </rPr>
      <t xml:space="preserve">  </t>
    </r>
    <r>
      <rPr>
        <sz val="10"/>
        <rFont val="Arial"/>
        <charset val="134"/>
      </rPr>
      <t>32 Vlastiti prihodi</t>
    </r>
  </si>
  <si>
    <t>4 Prihodi za posebne namjene</t>
  </si>
  <si>
    <t>43 Prihodi za posebne namjene-proračunski korisnici</t>
  </si>
  <si>
    <t>44 Decentralizirana sredtva</t>
  </si>
  <si>
    <t>5  Pomoći</t>
  </si>
  <si>
    <t>5.0.111 Ostale pomoći</t>
  </si>
  <si>
    <t>5.6.1001 Fondovi EU</t>
  </si>
  <si>
    <t>5.0.112 Ostale pomoći-proračunski korisnici</t>
  </si>
  <si>
    <t>6 Donacije</t>
  </si>
  <si>
    <t>62 Donacije-proračunski korisnici</t>
  </si>
  <si>
    <t>65 Prihodi prema posebni propisima</t>
  </si>
  <si>
    <t>72 Prihod od nefin. Im.</t>
  </si>
  <si>
    <t>IZVJEŠTAJ O RASHODIMA PREMA IZVORIMA FINANCIRANJA</t>
  </si>
  <si>
    <t>Izvršenje 01-06 2025.</t>
  </si>
  <si>
    <t xml:space="preserve">Tekući plan </t>
  </si>
  <si>
    <t>Tekući plan 2023.</t>
  </si>
  <si>
    <t>Izvršenje 2026.</t>
  </si>
  <si>
    <t>Indeks                                5/2*100</t>
  </si>
  <si>
    <t>Indeks                                5/4*100</t>
  </si>
  <si>
    <t>72 Prihod od nef. Im.</t>
  </si>
  <si>
    <t>IZVJEŠTAJ O RASHODIMA PREMA FUNKCIJSKOJ KLASIFIKACIJI</t>
  </si>
  <si>
    <t>OSTVARENJE/IZVRŠENJE  01-06-2025</t>
  </si>
  <si>
    <t>IZVORNI PLAN ILI REBALANS 2024</t>
  </si>
  <si>
    <t>OSTVARENJE/IZVRŠENJE  01-06-2026</t>
  </si>
  <si>
    <t>INDEKS                  5/2*100</t>
  </si>
  <si>
    <t xml:space="preserve">INDEKS            5/4*100               </t>
  </si>
  <si>
    <t>09 Obrazovanje</t>
  </si>
  <si>
    <t>091 Predškolsko i osnovnoškolsko obrazovanje</t>
  </si>
  <si>
    <t>096 Dodatne usluge u obrazovanju</t>
  </si>
  <si>
    <t>098 Usluge u obrazovanju koje nisu drugdje svrstane</t>
  </si>
  <si>
    <t>B. RAČUN FINANCIRANJA PREMA EKONOMSKOJ KLASIFIKACIJI</t>
  </si>
  <si>
    <t>Razred</t>
  </si>
  <si>
    <t>Skupina</t>
  </si>
  <si>
    <t>Naziv</t>
  </si>
  <si>
    <t>IZVORNI PLAN ILI REBALANS 202.</t>
  </si>
  <si>
    <t xml:space="preserve">TEKUĆI PLAN </t>
  </si>
  <si>
    <t>INDEKS                  5/4*100</t>
  </si>
  <si>
    <t>PRIMICI UKUPNO</t>
  </si>
  <si>
    <t>Primici od financijske imovine i zaduživanja</t>
  </si>
  <si>
    <t>Primici od zaduživanja</t>
  </si>
  <si>
    <t>IZDACI UKUPNO</t>
  </si>
  <si>
    <t>Izdaci za financijsku imovinu i otplate zajmova</t>
  </si>
  <si>
    <t>Izdaci za otplatu glavnice primljenih kredita i zajmova</t>
  </si>
  <si>
    <t>B. RAČUN FINANCIRANJA PREMA IZVORIMA FINANCIRANJA</t>
  </si>
  <si>
    <t>IZVORNI PLAN ILI REBALANS</t>
  </si>
  <si>
    <t>8 Namjenski primici od zaduživanja</t>
  </si>
  <si>
    <t xml:space="preserve">  81 Namjenski primici od zaduživanja</t>
  </si>
  <si>
    <t xml:space="preserve">  31 Vlastiti prihodi</t>
  </si>
  <si>
    <t>II.POSEBNI DIO</t>
  </si>
  <si>
    <t xml:space="preserve"> IZVJEŠTAJ PO PROGRAMSKOJ  KLASIFIKACIJI</t>
  </si>
  <si>
    <t>Šifra</t>
  </si>
  <si>
    <t xml:space="preserve">Naziv </t>
  </si>
  <si>
    <t>INDEKS                   5/2*100</t>
  </si>
  <si>
    <t>INDEKS           5/4*100</t>
  </si>
  <si>
    <t>Korisnik K002</t>
  </si>
  <si>
    <t>Osnovna škola mLJET</t>
  </si>
  <si>
    <t>PROGRAM 1206</t>
  </si>
  <si>
    <t>EU projekti UO za obrazovanje, kulutru i sport</t>
  </si>
  <si>
    <t>Tekući projekt T120602</t>
  </si>
  <si>
    <t>Europski socijalni fond-Projekt ZMS-pomoćnik u nastavi</t>
  </si>
  <si>
    <t>Izvor financiranja 1.1.1</t>
  </si>
  <si>
    <t>Opći prihodi i primici</t>
  </si>
  <si>
    <t>Plaće(bruto)</t>
  </si>
  <si>
    <t>Doprinosi za obvezno zdravstveno osiguranje</t>
  </si>
  <si>
    <t>Naknade za prijevoz, za rad na terenu i za odvojen život</t>
  </si>
  <si>
    <t>Ostale naknade iz proračuna</t>
  </si>
  <si>
    <t xml:space="preserve">Izvor 5.2. </t>
  </si>
  <si>
    <t>Ostale pomoći</t>
  </si>
  <si>
    <t>Plaće (bruto)</t>
  </si>
  <si>
    <t>Izvor financiranja 5.6.1</t>
  </si>
  <si>
    <t xml:space="preserve"> Fondovi EU</t>
  </si>
  <si>
    <t>PROGRAM 1207</t>
  </si>
  <si>
    <t>Zakonski standardi ustanova u obrazovanju</t>
  </si>
  <si>
    <t>Aktivnost A120701</t>
  </si>
  <si>
    <t>Osiguravanje uvjeta rada za redovno poslovanje osnovne škole</t>
  </si>
  <si>
    <t>Naknade za prijevoz, rad na terenu i odvojeni život</t>
  </si>
  <si>
    <t>Stručno usavršavanje zaposlenika</t>
  </si>
  <si>
    <t>Ostale naknade troškova zaposlenima</t>
  </si>
  <si>
    <t xml:space="preserve">Rashodi za materijal </t>
  </si>
  <si>
    <t>Uredski materijal i ostali materijalni rashodi</t>
  </si>
  <si>
    <t>Sitni inventar i auto gume</t>
  </si>
  <si>
    <t>Usluge telefona, pošte i prijevoza</t>
  </si>
  <si>
    <t>Usluge promidžbe i informiranja</t>
  </si>
  <si>
    <t>Zdravstvene i veterinarske usluge</t>
  </si>
  <si>
    <t>Intelektualne i osobne usluge</t>
  </si>
  <si>
    <t>Članarine i norme</t>
  </si>
  <si>
    <t xml:space="preserve"> Financijski rashodi</t>
  </si>
  <si>
    <t>Izvor financiranja 4.4.1</t>
  </si>
  <si>
    <t>Decentralizirana sredstva</t>
  </si>
  <si>
    <t>Izvor financiranja 5.8.1</t>
  </si>
  <si>
    <t>Ostale pomoći proračunski korisnici</t>
  </si>
  <si>
    <t>Stručno usavršavanje zaopslenika</t>
  </si>
  <si>
    <t>Naknade građanima  i kućanstvima iz proračuna</t>
  </si>
  <si>
    <t>Postrojenja i oprema</t>
  </si>
  <si>
    <t>Izvor financiranja 5.8.2</t>
  </si>
  <si>
    <t>Ostale pomoći proračunski korisnici-prenesena sredtva</t>
  </si>
  <si>
    <t>Manjak prihoda i primitaja</t>
  </si>
  <si>
    <t>Aktivnost A120702</t>
  </si>
  <si>
    <t>Investicijska ulaganja u osnovne škole</t>
  </si>
  <si>
    <t>Kapitalni projekt K120703</t>
  </si>
  <si>
    <t>Kapitalna ulaganja u osnovne škole</t>
  </si>
  <si>
    <t>Rashodi za dodatna ulaganja na nefinancijskoj imovini</t>
  </si>
  <si>
    <t>PROGRAM 1208</t>
  </si>
  <si>
    <t>Program ustanova u obrazovanju iznad standarda</t>
  </si>
  <si>
    <t>Aktivnost 120801</t>
  </si>
  <si>
    <t>Poticanje demografskog razvitka</t>
  </si>
  <si>
    <t>Naknade građanima  i kućanstvima u naravi</t>
  </si>
  <si>
    <t>Aktivnost A120803</t>
  </si>
  <si>
    <t>Natjecanja iz znanja učenika</t>
  </si>
  <si>
    <t>Aktivnost A120804</t>
  </si>
  <si>
    <t>Financiranje školskih projekata</t>
  </si>
  <si>
    <t>Izvor 1.1.1</t>
  </si>
  <si>
    <t>Aktivnost A120808</t>
  </si>
  <si>
    <t>Nabava udžbenika za učenike osnovnih škola</t>
  </si>
  <si>
    <t>Aktivnost A120809</t>
  </si>
  <si>
    <t>Programi školskog kurikuluma</t>
  </si>
  <si>
    <t>Aktivnost A120810</t>
  </si>
  <si>
    <t>Ostale aktivnosti osnovnih škola</t>
  </si>
  <si>
    <t>Izvor financiranja 4.3.1</t>
  </si>
  <si>
    <t>Prihodi za posebne namjene proračunski korisnici</t>
  </si>
  <si>
    <t>Izvor financiranja 6.2.1</t>
  </si>
  <si>
    <t>Donacije-proračunski korisnici</t>
  </si>
  <si>
    <t xml:space="preserve">Plaće bruto </t>
  </si>
  <si>
    <t xml:space="preserve">Materijalni rashodi </t>
  </si>
  <si>
    <t>Izvor financiranja 6.2.2</t>
  </si>
  <si>
    <t>Donacije-proračunski korisnici-prenesena sredstva</t>
  </si>
  <si>
    <t>Aktivnost A120811</t>
  </si>
  <si>
    <t>Dodatne djelatnosti osnovnih škola</t>
  </si>
  <si>
    <t>Izvor financiranja 3.2.1</t>
  </si>
  <si>
    <t>Vlastiti prihodi- proračunski korisnici</t>
  </si>
  <si>
    <t>Izvor financiranja 3.2.2</t>
  </si>
  <si>
    <t>Vlastiti prihodi proračunski korisnici-prenesena sredstva</t>
  </si>
  <si>
    <t>Izvor financiranja 7.2.1</t>
  </si>
  <si>
    <t>Prihodi od prodaje ili zamjene nefinancijske imovine PK</t>
  </si>
  <si>
    <t>Stambeni objekti za zaposlene</t>
  </si>
  <si>
    <t>Aktivnost A120818</t>
  </si>
  <si>
    <t>Organizacija prehrane u osnovnim školama</t>
  </si>
  <si>
    <t>Izvor 5.8.1</t>
  </si>
  <si>
    <t>Aktivnost A120819</t>
  </si>
  <si>
    <t>Opskrba školskih ustanova higijenskim potrepštinama za učenice osnovnih škola</t>
  </si>
  <si>
    <t xml:space="preserve">Izvor </t>
  </si>
  <si>
    <t>5.8.1</t>
  </si>
  <si>
    <t>Tekući projekt T120802</t>
  </si>
  <si>
    <t>Produženi boravak</t>
  </si>
  <si>
    <t>Izvor financiranja 5.2.1</t>
  </si>
  <si>
    <t>Tekući projekt T120708</t>
  </si>
  <si>
    <t>Školska shema voća i mlijeka</t>
  </si>
  <si>
    <t>Fondovi EU</t>
  </si>
  <si>
    <t xml:space="preserve">Izvor financiranja 1.1.1 </t>
  </si>
  <si>
    <t xml:space="preserve">322 Rashodi za materijal i energiju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</si>
</sst>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8">
    <font>
      <sz val="11"/>
      <color theme="1"/>
      <name val="Calibri"/>
      <charset val="238"/>
      <scheme val="minor"/>
    </font>
    <font>
      <b/>
      <sz val="12"/>
      <color indexed="8"/>
      <name val="Arial"/>
      <charset val="238"/>
    </font>
    <font>
      <b/>
      <sz val="14"/>
      <color indexed="8"/>
      <name val="Arial"/>
      <charset val="238"/>
    </font>
    <font>
      <sz val="10"/>
      <color indexed="8"/>
      <name val="Arial"/>
      <charset val="238"/>
    </font>
    <font>
      <b/>
      <sz val="10"/>
      <color indexed="8"/>
      <name val="Arial"/>
      <charset val="238"/>
    </font>
    <font>
      <b/>
      <sz val="10"/>
      <color indexed="8"/>
      <name val="Arial"/>
      <charset val="134"/>
    </font>
    <font>
      <i/>
      <sz val="10"/>
      <color indexed="8"/>
      <name val="Arial"/>
      <charset val="238"/>
    </font>
    <font>
      <sz val="10"/>
      <color theme="1"/>
      <name val="Arial"/>
      <charset val="238"/>
    </font>
    <font>
      <sz val="10"/>
      <name val="Arial"/>
      <charset val="238"/>
    </font>
    <font>
      <sz val="10"/>
      <color indexed="8"/>
      <name val="Arial"/>
      <charset val="134"/>
    </font>
    <font>
      <b/>
      <sz val="10"/>
      <name val="Arial"/>
      <charset val="238"/>
    </font>
    <font>
      <sz val="10"/>
      <name val="Arial"/>
      <charset val="134"/>
    </font>
    <font>
      <b/>
      <sz val="10"/>
      <name val="Arial"/>
      <charset val="134"/>
    </font>
    <font>
      <i/>
      <sz val="10"/>
      <name val="Arial"/>
      <charset val="238"/>
    </font>
    <font>
      <sz val="12"/>
      <color indexed="8"/>
      <name val="Arial"/>
      <charset val="238"/>
    </font>
    <font>
      <sz val="12"/>
      <color theme="1"/>
      <name val="Calibri"/>
      <charset val="238"/>
      <scheme val="minor"/>
    </font>
    <font>
      <b/>
      <sz val="10"/>
      <color theme="1"/>
      <name val="Arial"/>
      <charset val="238"/>
    </font>
    <font>
      <b/>
      <sz val="11"/>
      <color indexed="8"/>
      <name val="Calibri"/>
      <charset val="238"/>
      <scheme val="minor"/>
    </font>
    <font>
      <sz val="11"/>
      <color indexed="8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sz val="8"/>
      <color theme="1"/>
      <name val="Calibri"/>
      <charset val="238"/>
      <scheme val="minor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8"/>
      <color indexed="8"/>
      <name val="Arial"/>
      <charset val="238"/>
    </font>
    <font>
      <sz val="14"/>
      <color indexed="8"/>
      <name val="Arial"/>
      <charset val="238"/>
    </font>
    <font>
      <b/>
      <sz val="12"/>
      <name val="Arial"/>
      <charset val="238"/>
    </font>
    <font>
      <sz val="12"/>
      <name val="Arial"/>
      <charset val="238"/>
    </font>
    <font>
      <b/>
      <sz val="10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177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12" borderId="1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3" borderId="19" applyNumberFormat="0" applyAlignment="0" applyProtection="0">
      <alignment vertical="center"/>
    </xf>
    <xf numFmtId="0" fontId="38" fillId="14" borderId="20" applyNumberFormat="0" applyAlignment="0" applyProtection="0">
      <alignment vertical="center"/>
    </xf>
    <xf numFmtId="0" fontId="39" fillId="14" borderId="19" applyNumberFormat="0" applyAlignment="0" applyProtection="0">
      <alignment vertical="center"/>
    </xf>
    <xf numFmtId="0" fontId="40" fillId="15" borderId="21" applyNumberFormat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</cellStyleXfs>
  <cellXfs count="400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0" xfId="0" applyFill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righ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3" fontId="5" fillId="5" borderId="3" xfId="0" applyNumberFormat="1" applyFont="1" applyFill="1" applyBorder="1" applyAlignment="1">
      <alignment horizontal="right"/>
    </xf>
    <xf numFmtId="0" fontId="4" fillId="6" borderId="3" xfId="0" applyFont="1" applyFill="1" applyBorder="1" applyAlignment="1">
      <alignment horizontal="left" vertical="center" wrapText="1"/>
    </xf>
    <xf numFmtId="3" fontId="5" fillId="6" borderId="3" xfId="0" applyNumberFormat="1" applyFont="1" applyFill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/>
    </xf>
    <xf numFmtId="3" fontId="3" fillId="7" borderId="3" xfId="0" applyNumberFormat="1" applyFont="1" applyFill="1" applyBorder="1" applyAlignment="1">
      <alignment horizontal="right"/>
    </xf>
    <xf numFmtId="0" fontId="3" fillId="8" borderId="2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3" fontId="3" fillId="8" borderId="3" xfId="0" applyNumberFormat="1" applyFont="1" applyFill="1" applyBorder="1" applyAlignment="1">
      <alignment horizontal="right"/>
    </xf>
    <xf numFmtId="0" fontId="3" fillId="9" borderId="8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7" xfId="0" applyFont="1" applyFill="1" applyBorder="1" applyAlignment="1">
      <alignment horizontal="left" vertical="center" wrapText="1"/>
    </xf>
    <xf numFmtId="3" fontId="3" fillId="9" borderId="3" xfId="0" applyNumberFormat="1" applyFont="1" applyFill="1" applyBorder="1" applyAlignment="1">
      <alignment horizontal="right"/>
    </xf>
    <xf numFmtId="0" fontId="3" fillId="3" borderId="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indent="1"/>
    </xf>
    <xf numFmtId="0" fontId="7" fillId="7" borderId="12" xfId="0" applyFont="1" applyFill="1" applyBorder="1" applyAlignment="1">
      <alignment horizontal="left" vertical="center" wrapText="1" indent="1"/>
    </xf>
    <xf numFmtId="0" fontId="7" fillId="7" borderId="3" xfId="0" applyFont="1" applyFill="1" applyBorder="1" applyAlignment="1">
      <alignment horizontal="left" vertical="center" wrapText="1"/>
    </xf>
    <xf numFmtId="3" fontId="7" fillId="7" borderId="3" xfId="0" applyNumberFormat="1" applyFont="1" applyFill="1" applyBorder="1" applyAlignment="1">
      <alignment horizontal="right"/>
    </xf>
    <xf numFmtId="0" fontId="3" fillId="8" borderId="8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3" fontId="4" fillId="5" borderId="3" xfId="0" applyNumberFormat="1" applyFont="1" applyFill="1" applyBorder="1" applyAlignment="1">
      <alignment horizontal="right"/>
    </xf>
    <xf numFmtId="0" fontId="4" fillId="6" borderId="8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3" fontId="4" fillId="6" borderId="3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3" fillId="9" borderId="7" xfId="0" applyFont="1" applyFill="1" applyBorder="1" applyAlignment="1">
      <alignment horizontal="left" vertical="center" wrapText="1" indent="1"/>
    </xf>
    <xf numFmtId="0" fontId="3" fillId="9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 indent="1"/>
    </xf>
    <xf numFmtId="0" fontId="3" fillId="3" borderId="5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 wrapText="1" indent="1"/>
    </xf>
    <xf numFmtId="0" fontId="3" fillId="3" borderId="8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 indent="1"/>
    </xf>
    <xf numFmtId="0" fontId="8" fillId="3" borderId="5" xfId="0" applyFont="1" applyFill="1" applyBorder="1" applyAlignment="1">
      <alignment horizontal="left" vertical="center" wrapText="1" indent="1"/>
    </xf>
    <xf numFmtId="0" fontId="8" fillId="3" borderId="6" xfId="0" applyFont="1" applyFill="1" applyBorder="1" applyAlignment="1">
      <alignment horizontal="left" vertical="center" wrapText="1" indent="1"/>
    </xf>
    <xf numFmtId="0" fontId="8" fillId="3" borderId="7" xfId="0" applyFont="1" applyFill="1" applyBorder="1" applyAlignment="1">
      <alignment horizontal="left" vertical="center" wrapText="1"/>
    </xf>
    <xf numFmtId="3" fontId="8" fillId="3" borderId="3" xfId="0" applyNumberFormat="1" applyFont="1" applyFill="1" applyBorder="1" applyAlignment="1">
      <alignment horizontal="right"/>
    </xf>
    <xf numFmtId="0" fontId="8" fillId="2" borderId="4" xfId="0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left" vertical="center" wrapText="1" indent="1"/>
    </xf>
    <xf numFmtId="0" fontId="8" fillId="2" borderId="6" xfId="0" applyFont="1" applyFill="1" applyBorder="1" applyAlignment="1">
      <alignment horizontal="left" vertical="center" wrapText="1" indent="1"/>
    </xf>
    <xf numFmtId="0" fontId="8" fillId="2" borderId="7" xfId="0" applyFont="1" applyFill="1" applyBorder="1" applyAlignment="1">
      <alignment horizontal="left" vertical="center" wrapText="1"/>
    </xf>
    <xf numFmtId="3" fontId="8" fillId="2" borderId="3" xfId="0" applyNumberFormat="1" applyFont="1" applyFill="1" applyBorder="1" applyAlignment="1">
      <alignment horizontal="right"/>
    </xf>
    <xf numFmtId="0" fontId="3" fillId="3" borderId="13" xfId="0" applyFont="1" applyFill="1" applyBorder="1" applyAlignment="1">
      <alignment horizontal="left" vertical="center" wrapText="1" indent="1"/>
    </xf>
    <xf numFmtId="0" fontId="3" fillId="3" borderId="14" xfId="0" applyFont="1" applyFill="1" applyBorder="1" applyAlignment="1">
      <alignment horizontal="left" vertical="center" wrapText="1" indent="1"/>
    </xf>
    <xf numFmtId="0" fontId="3" fillId="3" borderId="15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left" vertical="center" wrapText="1" indent="1"/>
    </xf>
    <xf numFmtId="0" fontId="3" fillId="8" borderId="6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/>
    </xf>
    <xf numFmtId="0" fontId="3" fillId="8" borderId="8" xfId="0" applyFont="1" applyFill="1" applyBorder="1" applyAlignment="1">
      <alignment horizontal="left" vertical="center" wrapText="1" indent="1"/>
    </xf>
    <xf numFmtId="0" fontId="3" fillId="8" borderId="1" xfId="0" applyFont="1" applyFill="1" applyBorder="1" applyAlignment="1">
      <alignment horizontal="left" vertical="center" wrapText="1" indent="1"/>
    </xf>
    <xf numFmtId="0" fontId="3" fillId="8" borderId="7" xfId="0" applyFont="1" applyFill="1" applyBorder="1" applyAlignment="1">
      <alignment horizontal="left" vertical="center" wrapText="1" indent="1"/>
    </xf>
    <xf numFmtId="0" fontId="8" fillId="8" borderId="3" xfId="0" applyFont="1" applyFill="1" applyBorder="1" applyAlignment="1">
      <alignment vertical="center" wrapText="1"/>
    </xf>
    <xf numFmtId="0" fontId="8" fillId="9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3" fontId="3" fillId="3" borderId="3" xfId="0" applyNumberFormat="1" applyFont="1" applyFill="1" applyBorder="1"/>
    <xf numFmtId="0" fontId="5" fillId="6" borderId="8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horizontal="left" vertical="center" wrapText="1" indent="1"/>
    </xf>
    <xf numFmtId="0" fontId="5" fillId="6" borderId="7" xfId="0" applyFont="1" applyFill="1" applyBorder="1" applyAlignment="1">
      <alignment horizontal="left" vertical="center" wrapText="1" indent="1"/>
    </xf>
    <xf numFmtId="0" fontId="5" fillId="6" borderId="3" xfId="0" applyFont="1" applyFill="1" applyBorder="1" applyAlignment="1">
      <alignment horizontal="left" vertical="center" wrapText="1"/>
    </xf>
    <xf numFmtId="0" fontId="3" fillId="7" borderId="8" xfId="0" applyFont="1" applyFill="1" applyBorder="1" applyAlignment="1">
      <alignment horizontal="left" vertical="center" wrapText="1" indent="1"/>
    </xf>
    <xf numFmtId="0" fontId="3" fillId="7" borderId="1" xfId="0" applyFont="1" applyFill="1" applyBorder="1" applyAlignment="1">
      <alignment horizontal="left" vertical="center" wrapText="1" indent="1"/>
    </xf>
    <xf numFmtId="0" fontId="3" fillId="7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9" fillId="7" borderId="8" xfId="0" applyFont="1" applyFill="1" applyBorder="1" applyAlignment="1">
      <alignment horizontal="left" vertical="center" wrapText="1" indent="1"/>
    </xf>
    <xf numFmtId="0" fontId="9" fillId="7" borderId="1" xfId="0" applyFont="1" applyFill="1" applyBorder="1" applyAlignment="1">
      <alignment horizontal="left" vertical="center" wrapText="1" indent="1"/>
    </xf>
    <xf numFmtId="0" fontId="9" fillId="7" borderId="7" xfId="0" applyFont="1" applyFill="1" applyBorder="1" applyAlignment="1">
      <alignment horizontal="left" vertical="center" wrapText="1" indent="1"/>
    </xf>
    <xf numFmtId="0" fontId="9" fillId="7" borderId="3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1" xfId="0" applyFont="1" applyFill="1" applyBorder="1" applyAlignment="1">
      <alignment horizontal="left" vertical="center" wrapText="1" indent="1"/>
    </xf>
    <xf numFmtId="0" fontId="5" fillId="5" borderId="7" xfId="0" applyFont="1" applyFill="1" applyBorder="1" applyAlignment="1">
      <alignment horizontal="left" vertical="center" wrapText="1" indent="1"/>
    </xf>
    <xf numFmtId="0" fontId="10" fillId="5" borderId="3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horizontal="left" vertical="center" wrapText="1" indent="1"/>
    </xf>
    <xf numFmtId="0" fontId="11" fillId="8" borderId="7" xfId="0" applyFont="1" applyFill="1" applyBorder="1" applyAlignment="1">
      <alignment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2" fillId="6" borderId="3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wrapText="1" indent="1"/>
    </xf>
    <xf numFmtId="0" fontId="8" fillId="3" borderId="7" xfId="0" applyFont="1" applyFill="1" applyBorder="1" applyAlignment="1">
      <alignment horizontal="left" vertical="center" wrapText="1" indent="1"/>
    </xf>
    <xf numFmtId="0" fontId="0" fillId="9" borderId="0" xfId="0" applyFill="1"/>
    <xf numFmtId="0" fontId="12" fillId="6" borderId="3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horizontal="left" vertical="center" wrapText="1" indent="1"/>
    </xf>
    <xf numFmtId="0" fontId="8" fillId="8" borderId="7" xfId="0" applyFont="1" applyFill="1" applyBorder="1" applyAlignment="1">
      <alignment vertical="center" wrapText="1"/>
    </xf>
    <xf numFmtId="0" fontId="8" fillId="9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3" fontId="3" fillId="6" borderId="3" xfId="0" applyNumberFormat="1" applyFont="1" applyFill="1" applyBorder="1" applyAlignment="1">
      <alignment horizontal="right"/>
    </xf>
    <xf numFmtId="0" fontId="11" fillId="7" borderId="3" xfId="0" applyFont="1" applyFill="1" applyBorder="1" applyAlignment="1">
      <alignment vertical="center" wrapText="1"/>
    </xf>
    <xf numFmtId="0" fontId="9" fillId="8" borderId="8" xfId="0" applyFont="1" applyFill="1" applyBorder="1" applyAlignment="1">
      <alignment horizontal="left" vertical="center" wrapText="1" indent="1"/>
    </xf>
    <xf numFmtId="0" fontId="9" fillId="8" borderId="1" xfId="0" applyFont="1" applyFill="1" applyBorder="1" applyAlignment="1">
      <alignment horizontal="left" vertical="center" wrapText="1" indent="1"/>
    </xf>
    <xf numFmtId="0" fontId="9" fillId="8" borderId="7" xfId="0" applyFont="1" applyFill="1" applyBorder="1" applyAlignment="1">
      <alignment horizontal="left" vertical="center" wrapText="1" indent="1"/>
    </xf>
    <xf numFmtId="0" fontId="11" fillId="8" borderId="3" xfId="0" applyFont="1" applyFill="1" applyBorder="1" applyAlignment="1">
      <alignment vertical="center" wrapText="1"/>
    </xf>
    <xf numFmtId="0" fontId="9" fillId="9" borderId="8" xfId="0" applyFont="1" applyFill="1" applyBorder="1" applyAlignment="1">
      <alignment horizontal="left" vertical="center" wrapText="1" indent="1"/>
    </xf>
    <xf numFmtId="0" fontId="9" fillId="9" borderId="1" xfId="0" applyFont="1" applyFill="1" applyBorder="1" applyAlignment="1">
      <alignment horizontal="left" vertical="center" wrapText="1" indent="1"/>
    </xf>
    <xf numFmtId="0" fontId="9" fillId="9" borderId="7" xfId="0" applyFont="1" applyFill="1" applyBorder="1" applyAlignment="1">
      <alignment horizontal="left" vertical="center" wrapText="1" indent="1"/>
    </xf>
    <xf numFmtId="0" fontId="11" fillId="9" borderId="3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left" vertical="center" wrapText="1" indent="1"/>
    </xf>
    <xf numFmtId="0" fontId="9" fillId="3" borderId="1" xfId="0" applyFont="1" applyFill="1" applyBorder="1" applyAlignment="1">
      <alignment horizontal="left" vertical="center" wrapText="1" indent="1"/>
    </xf>
    <xf numFmtId="0" fontId="9" fillId="3" borderId="7" xfId="0" applyFont="1" applyFill="1" applyBorder="1" applyAlignment="1">
      <alignment horizontal="left" vertical="center" wrapText="1" indent="1"/>
    </xf>
    <xf numFmtId="0" fontId="9" fillId="2" borderId="8" xfId="0" applyFont="1" applyFill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left" vertical="center" wrapText="1" indent="1"/>
    </xf>
    <xf numFmtId="0" fontId="9" fillId="2" borderId="7" xfId="0" applyFont="1" applyFill="1" applyBorder="1" applyAlignment="1">
      <alignment horizontal="left" vertical="center" wrapText="1" indent="1"/>
    </xf>
    <xf numFmtId="0" fontId="9" fillId="9" borderId="4" xfId="0" applyFont="1" applyFill="1" applyBorder="1" applyAlignment="1">
      <alignment horizontal="left" vertical="center" wrapText="1" indent="1"/>
    </xf>
    <xf numFmtId="0" fontId="9" fillId="9" borderId="5" xfId="0" applyFont="1" applyFill="1" applyBorder="1" applyAlignment="1">
      <alignment horizontal="left" vertical="center" wrapText="1" indent="1"/>
    </xf>
    <xf numFmtId="0" fontId="9" fillId="9" borderId="6" xfId="0" applyFont="1" applyFill="1" applyBorder="1" applyAlignment="1">
      <alignment horizontal="left" vertical="center" wrapText="1" indent="1"/>
    </xf>
    <xf numFmtId="0" fontId="11" fillId="9" borderId="7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 wrapText="1" indent="1"/>
    </xf>
    <xf numFmtId="0" fontId="9" fillId="3" borderId="5" xfId="0" applyFont="1" applyFill="1" applyBorder="1" applyAlignment="1">
      <alignment horizontal="left" vertical="center" wrapText="1" indent="1"/>
    </xf>
    <xf numFmtId="0" fontId="9" fillId="3" borderId="6" xfId="0" applyFont="1" applyFill="1" applyBorder="1" applyAlignment="1">
      <alignment horizontal="left" vertical="center" wrapText="1" indent="1"/>
    </xf>
    <xf numFmtId="3" fontId="0" fillId="0" borderId="0" xfId="0" applyNumberFormat="1"/>
    <xf numFmtId="0" fontId="9" fillId="2" borderId="4" xfId="0" applyFont="1" applyFill="1" applyBorder="1" applyAlignment="1">
      <alignment horizontal="left" vertical="center" wrapText="1" indent="1"/>
    </xf>
    <xf numFmtId="0" fontId="9" fillId="2" borderId="5" xfId="0" applyFont="1" applyFill="1" applyBorder="1" applyAlignment="1">
      <alignment horizontal="left" vertical="center" wrapText="1" indent="1"/>
    </xf>
    <xf numFmtId="0" fontId="9" fillId="2" borderId="6" xfId="0" applyFont="1" applyFill="1" applyBorder="1" applyAlignment="1">
      <alignment horizontal="left" vertical="center" wrapText="1" indent="1"/>
    </xf>
    <xf numFmtId="0" fontId="11" fillId="2" borderId="7" xfId="0" applyFont="1" applyFill="1" applyBorder="1" applyAlignment="1">
      <alignment vertical="center" wrapText="1"/>
    </xf>
    <xf numFmtId="0" fontId="9" fillId="9" borderId="13" xfId="0" applyFont="1" applyFill="1" applyBorder="1" applyAlignment="1">
      <alignment horizontal="left" vertical="center" wrapText="1" indent="1"/>
    </xf>
    <xf numFmtId="0" fontId="9" fillId="9" borderId="14" xfId="0" applyFont="1" applyFill="1" applyBorder="1" applyAlignment="1">
      <alignment horizontal="left" vertical="center" wrapText="1" indent="1"/>
    </xf>
    <xf numFmtId="0" fontId="9" fillId="9" borderId="15" xfId="0" applyFont="1" applyFill="1" applyBorder="1" applyAlignment="1">
      <alignment horizontal="left" vertical="center" wrapText="1" indent="1"/>
    </xf>
    <xf numFmtId="3" fontId="9" fillId="2" borderId="3" xfId="0" applyNumberFormat="1" applyFont="1" applyFill="1" applyBorder="1" applyAlignment="1">
      <alignment horizontal="right"/>
    </xf>
    <xf numFmtId="0" fontId="9" fillId="2" borderId="13" xfId="0" applyFont="1" applyFill="1" applyBorder="1" applyAlignment="1">
      <alignment horizontal="left" vertical="center" wrapText="1" indent="1"/>
    </xf>
    <xf numFmtId="0" fontId="9" fillId="2" borderId="14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11" fillId="3" borderId="7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horizontal="left" vertical="center" wrapText="1" indent="1"/>
    </xf>
    <xf numFmtId="0" fontId="9" fillId="3" borderId="14" xfId="0" applyFont="1" applyFill="1" applyBorder="1" applyAlignment="1">
      <alignment horizontal="left" vertical="center" wrapText="1" indent="1"/>
    </xf>
    <xf numFmtId="0" fontId="11" fillId="3" borderId="3" xfId="0" applyFont="1" applyFill="1" applyBorder="1" applyAlignment="1">
      <alignment vertical="center" wrapText="1"/>
    </xf>
    <xf numFmtId="3" fontId="3" fillId="3" borderId="7" xfId="0" applyNumberFormat="1" applyFont="1" applyFill="1" applyBorder="1" applyAlignment="1">
      <alignment horizontal="right"/>
    </xf>
    <xf numFmtId="0" fontId="11" fillId="2" borderId="15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horizontal="left" vertical="center" wrapText="1" indent="1"/>
    </xf>
    <xf numFmtId="0" fontId="9" fillId="8" borderId="13" xfId="0" applyFont="1" applyFill="1" applyBorder="1" applyAlignment="1">
      <alignment horizontal="left" vertical="center" wrapText="1" indent="1"/>
    </xf>
    <xf numFmtId="0" fontId="9" fillId="8" borderId="14" xfId="0" applyFont="1" applyFill="1" applyBorder="1" applyAlignment="1">
      <alignment horizontal="left" vertical="center" wrapText="1" indent="1"/>
    </xf>
    <xf numFmtId="0" fontId="9" fillId="8" borderId="15" xfId="0" applyFont="1" applyFill="1" applyBorder="1" applyAlignment="1">
      <alignment horizontal="left" vertical="center" wrapText="1" indent="1"/>
    </xf>
    <xf numFmtId="3" fontId="0" fillId="3" borderId="3" xfId="0" applyNumberFormat="1" applyFill="1" applyBorder="1"/>
    <xf numFmtId="0" fontId="5" fillId="7" borderId="7" xfId="0" applyFont="1" applyFill="1" applyBorder="1" applyAlignment="1">
      <alignment horizontal="left" vertical="center" wrapText="1" indent="1"/>
    </xf>
    <xf numFmtId="0" fontId="8" fillId="7" borderId="7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horizontal="center" vertical="center" wrapText="1"/>
    </xf>
    <xf numFmtId="3" fontId="9" fillId="7" borderId="3" xfId="0" applyNumberFormat="1" applyFont="1" applyFill="1" applyBorder="1" applyAlignment="1">
      <alignment horizontal="right"/>
    </xf>
    <xf numFmtId="0" fontId="9" fillId="2" borderId="13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 indent="1"/>
    </xf>
    <xf numFmtId="0" fontId="4" fillId="6" borderId="1" xfId="0" applyFont="1" applyFill="1" applyBorder="1" applyAlignment="1">
      <alignment horizontal="left" vertical="center" wrapText="1" indent="1"/>
    </xf>
    <xf numFmtId="0" fontId="4" fillId="6" borderId="7" xfId="0" applyFont="1" applyFill="1" applyBorder="1" applyAlignment="1">
      <alignment horizontal="left" vertical="center" wrapText="1" indent="1"/>
    </xf>
    <xf numFmtId="3" fontId="9" fillId="8" borderId="3" xfId="0" applyNumberFormat="1" applyFont="1" applyFill="1" applyBorder="1" applyAlignment="1">
      <alignment horizontal="right"/>
    </xf>
    <xf numFmtId="3" fontId="9" fillId="9" borderId="3" xfId="0" applyNumberFormat="1" applyFont="1" applyFill="1" applyBorder="1" applyAlignment="1">
      <alignment horizontal="right"/>
    </xf>
    <xf numFmtId="0" fontId="9" fillId="3" borderId="3" xfId="0" applyFont="1" applyFill="1" applyBorder="1" applyAlignment="1">
      <alignment horizontal="left" vertical="center" wrapText="1" indent="1"/>
    </xf>
    <xf numFmtId="3" fontId="9" fillId="3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vertical="center" wrapText="1"/>
    </xf>
    <xf numFmtId="0" fontId="0" fillId="0" borderId="3" xfId="0" applyBorder="1"/>
    <xf numFmtId="0" fontId="4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3" fontId="3" fillId="2" borderId="7" xfId="0" applyNumberFormat="1" applyFont="1" applyFill="1" applyBorder="1" applyAlignment="1">
      <alignment horizontal="right"/>
    </xf>
    <xf numFmtId="0" fontId="13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0" fillId="6" borderId="3" xfId="0" applyFont="1" applyFill="1" applyBorder="1" applyAlignment="1">
      <alignment horizontal="left" vertical="center" wrapText="1"/>
    </xf>
    <xf numFmtId="3" fontId="4" fillId="6" borderId="7" xfId="0" applyNumberFormat="1" applyFont="1" applyFill="1" applyBorder="1" applyAlignment="1">
      <alignment horizontal="right"/>
    </xf>
    <xf numFmtId="0" fontId="10" fillId="11" borderId="3" xfId="0" applyFont="1" applyFill="1" applyBorder="1" applyAlignment="1">
      <alignment horizontal="left" vertical="center" wrapText="1"/>
    </xf>
    <xf numFmtId="3" fontId="4" fillId="11" borderId="7" xfId="0" applyNumberFormat="1" applyFont="1" applyFill="1" applyBorder="1" applyAlignment="1">
      <alignment horizontal="right"/>
    </xf>
    <xf numFmtId="3" fontId="4" fillId="11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/>
    </xf>
    <xf numFmtId="3" fontId="4" fillId="6" borderId="7" xfId="0" applyNumberFormat="1" applyFont="1" applyFill="1" applyBorder="1" applyAlignment="1">
      <alignment horizontal="center" vertical="center" wrapText="1"/>
    </xf>
    <xf numFmtId="3" fontId="4" fillId="6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 wrapText="1"/>
    </xf>
    <xf numFmtId="3" fontId="4" fillId="3" borderId="7" xfId="0" applyNumberFormat="1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/>
    </xf>
    <xf numFmtId="0" fontId="4" fillId="9" borderId="3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0" fillId="11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center" wrapText="1"/>
    </xf>
    <xf numFmtId="3" fontId="4" fillId="5" borderId="7" xfId="0" applyNumberFormat="1" applyFont="1" applyFill="1" applyBorder="1" applyAlignment="1">
      <alignment horizontal="right"/>
    </xf>
    <xf numFmtId="3" fontId="4" fillId="5" borderId="3" xfId="0" applyNumberFormat="1" applyFont="1" applyFill="1" applyBorder="1" applyAlignment="1">
      <alignment horizontal="left"/>
    </xf>
    <xf numFmtId="0" fontId="16" fillId="6" borderId="3" xfId="0" applyFont="1" applyFill="1" applyBorder="1" applyAlignment="1">
      <alignment horizontal="left" vertical="center" wrapText="1"/>
    </xf>
    <xf numFmtId="3" fontId="16" fillId="6" borderId="7" xfId="0" applyNumberFormat="1" applyFont="1" applyFill="1" applyBorder="1" applyAlignment="1">
      <alignment horizontal="right"/>
    </xf>
    <xf numFmtId="3" fontId="16" fillId="6" borderId="3" xfId="0" applyNumberFormat="1" applyFont="1" applyFill="1" applyBorder="1" applyAlignment="1">
      <alignment horizontal="left" wrapText="1"/>
    </xf>
    <xf numFmtId="3" fontId="16" fillId="6" borderId="3" xfId="0" applyNumberFormat="1" applyFont="1" applyFill="1" applyBorder="1" applyAlignment="1">
      <alignment horizontal="right"/>
    </xf>
    <xf numFmtId="0" fontId="10" fillId="9" borderId="3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3" fontId="3" fillId="9" borderId="7" xfId="0" applyNumberFormat="1" applyFont="1" applyFill="1" applyBorder="1" applyAlignment="1">
      <alignment horizontal="right"/>
    </xf>
    <xf numFmtId="3" fontId="3" fillId="9" borderId="3" xfId="0" applyNumberFormat="1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right"/>
    </xf>
    <xf numFmtId="0" fontId="8" fillId="9" borderId="3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3" fillId="9" borderId="7" xfId="0" applyFont="1" applyFill="1" applyBorder="1" applyAlignment="1">
      <alignment horizontal="right"/>
    </xf>
    <xf numFmtId="0" fontId="11" fillId="3" borderId="3" xfId="0" applyFont="1" applyFill="1" applyBorder="1" applyAlignment="1">
      <alignment horizontal="left" vertical="center" wrapText="1"/>
    </xf>
    <xf numFmtId="0" fontId="10" fillId="9" borderId="3" xfId="0" applyFont="1" applyFill="1" applyBorder="1" applyAlignment="1">
      <alignment horizontal="left" vertical="center"/>
    </xf>
    <xf numFmtId="0" fontId="4" fillId="9" borderId="7" xfId="0" applyFont="1" applyFill="1" applyBorder="1" applyAlignment="1">
      <alignment horizontal="right"/>
    </xf>
    <xf numFmtId="3" fontId="4" fillId="9" borderId="3" xfId="0" applyNumberFormat="1" applyFont="1" applyFill="1" applyBorder="1" applyAlignment="1">
      <alignment horizontal="left" wrapText="1"/>
    </xf>
    <xf numFmtId="3" fontId="4" fillId="9" borderId="3" xfId="0" applyNumberFormat="1" applyFont="1" applyFill="1" applyBorder="1" applyAlignment="1">
      <alignment horizontal="right"/>
    </xf>
    <xf numFmtId="0" fontId="10" fillId="3" borderId="3" xfId="0" applyFont="1" applyFill="1" applyBorder="1" applyAlignment="1">
      <alignment horizontal="left" vertical="center"/>
    </xf>
    <xf numFmtId="0" fontId="0" fillId="3" borderId="8" xfId="0" applyFill="1" applyBorder="1"/>
    <xf numFmtId="0" fontId="0" fillId="3" borderId="3" xfId="0" applyFill="1" applyBorder="1"/>
    <xf numFmtId="0" fontId="3" fillId="3" borderId="3" xfId="0" applyFont="1" applyFill="1" applyBorder="1" applyAlignment="1">
      <alignment horizontal="right"/>
    </xf>
    <xf numFmtId="0" fontId="7" fillId="3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3" fontId="0" fillId="0" borderId="3" xfId="0" applyNumberFormat="1" applyBorder="1"/>
    <xf numFmtId="0" fontId="0" fillId="0" borderId="8" xfId="0" applyBorder="1"/>
    <xf numFmtId="0" fontId="3" fillId="2" borderId="3" xfId="0" applyFont="1" applyFill="1" applyBorder="1" applyAlignment="1">
      <alignment horizontal="right"/>
    </xf>
    <xf numFmtId="0" fontId="1" fillId="9" borderId="8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left" vertical="center" wrapText="1"/>
    </xf>
    <xf numFmtId="3" fontId="17" fillId="9" borderId="3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3" fontId="18" fillId="3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3" fontId="4" fillId="6" borderId="3" xfId="0" applyNumberFormat="1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right" vertical="center" wrapText="1"/>
    </xf>
    <xf numFmtId="0" fontId="3" fillId="9" borderId="7" xfId="0" applyFont="1" applyFill="1" applyBorder="1" applyAlignment="1">
      <alignment horizontal="center" vertical="center" wrapText="1"/>
    </xf>
    <xf numFmtId="3" fontId="3" fillId="9" borderId="3" xfId="0" applyNumberFormat="1" applyFont="1" applyFill="1" applyBorder="1" applyAlignment="1">
      <alignment horizontal="left" vertical="center" wrapText="1"/>
    </xf>
    <xf numFmtId="3" fontId="3" fillId="9" borderId="3" xfId="0" applyNumberFormat="1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horizontal="left" wrapText="1"/>
    </xf>
    <xf numFmtId="3" fontId="4" fillId="3" borderId="3" xfId="0" applyNumberFormat="1" applyFont="1" applyFill="1" applyBorder="1" applyAlignment="1">
      <alignment horizontal="right"/>
    </xf>
    <xf numFmtId="0" fontId="12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right"/>
    </xf>
    <xf numFmtId="3" fontId="4" fillId="2" borderId="3" xfId="0" applyNumberFormat="1" applyFont="1" applyFill="1" applyBorder="1" applyAlignment="1">
      <alignment horizontal="center" wrapText="1"/>
    </xf>
    <xf numFmtId="3" fontId="4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 wrapText="1"/>
    </xf>
    <xf numFmtId="3" fontId="3" fillId="2" borderId="3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right"/>
    </xf>
    <xf numFmtId="3" fontId="4" fillId="5" borderId="3" xfId="0" applyNumberFormat="1" applyFont="1" applyFill="1" applyBorder="1" applyAlignment="1">
      <alignment horizontal="left" wrapText="1"/>
    </xf>
    <xf numFmtId="0" fontId="8" fillId="6" borderId="3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right"/>
    </xf>
    <xf numFmtId="3" fontId="4" fillId="6" borderId="3" xfId="0" applyNumberFormat="1" applyFont="1" applyFill="1" applyBorder="1" applyAlignment="1">
      <alignment horizontal="left" wrapText="1"/>
    </xf>
    <xf numFmtId="0" fontId="0" fillId="9" borderId="3" xfId="0" applyFill="1" applyBorder="1"/>
    <xf numFmtId="0" fontId="7" fillId="9" borderId="3" xfId="0" applyFont="1" applyFill="1" applyBorder="1" applyAlignment="1">
      <alignment wrapText="1"/>
    </xf>
    <xf numFmtId="3" fontId="0" fillId="9" borderId="3" xfId="0" applyNumberFormat="1" applyFill="1" applyBorder="1"/>
    <xf numFmtId="0" fontId="7" fillId="3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19" fillId="0" borderId="3" xfId="0" applyFont="1" applyBorder="1" applyAlignment="1">
      <alignment horizont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5" borderId="3" xfId="0" applyFill="1" applyBorder="1"/>
    <xf numFmtId="0" fontId="0" fillId="6" borderId="3" xfId="0" applyFill="1" applyBorder="1"/>
    <xf numFmtId="3" fontId="3" fillId="2" borderId="8" xfId="0" applyNumberFormat="1" applyFont="1" applyFill="1" applyBorder="1" applyAlignment="1">
      <alignment horizontal="right"/>
    </xf>
    <xf numFmtId="0" fontId="0" fillId="2" borderId="3" xfId="0" applyFill="1" applyBorder="1"/>
    <xf numFmtId="3" fontId="3" fillId="3" borderId="8" xfId="0" applyNumberFormat="1" applyFont="1" applyFill="1" applyBorder="1" applyAlignment="1">
      <alignment horizontal="right"/>
    </xf>
    <xf numFmtId="3" fontId="3" fillId="2" borderId="8" xfId="0" applyNumberFormat="1" applyFont="1" applyFill="1" applyBorder="1" applyAlignment="1">
      <alignment horizontal="right" wrapText="1"/>
    </xf>
    <xf numFmtId="3" fontId="3" fillId="2" borderId="8" xfId="0" applyNumberFormat="1" applyFont="1" applyFill="1" applyBorder="1" applyAlignment="1">
      <alignment horizontal="right" vertical="center" wrapText="1"/>
    </xf>
    <xf numFmtId="3" fontId="4" fillId="6" borderId="8" xfId="0" applyNumberFormat="1" applyFont="1" applyFill="1" applyBorder="1" applyAlignment="1">
      <alignment horizontal="right" vertical="center" wrapText="1"/>
    </xf>
    <xf numFmtId="0" fontId="19" fillId="5" borderId="3" xfId="0" applyFont="1" applyFill="1" applyBorder="1"/>
    <xf numFmtId="0" fontId="7" fillId="2" borderId="3" xfId="0" applyFont="1" applyFill="1" applyBorder="1" applyAlignment="1">
      <alignment wrapText="1"/>
    </xf>
    <xf numFmtId="0" fontId="19" fillId="6" borderId="3" xfId="0" applyFont="1" applyFill="1" applyBorder="1"/>
    <xf numFmtId="0" fontId="16" fillId="6" borderId="3" xfId="0" applyFont="1" applyFill="1" applyBorder="1" applyAlignment="1">
      <alignment wrapText="1"/>
    </xf>
    <xf numFmtId="3" fontId="19" fillId="6" borderId="3" xfId="0" applyNumberFormat="1" applyFont="1" applyFill="1" applyBorder="1"/>
    <xf numFmtId="0" fontId="7" fillId="0" borderId="3" xfId="0" applyFont="1" applyBorder="1"/>
    <xf numFmtId="0" fontId="0" fillId="8" borderId="3" xfId="0" applyFill="1" applyBorder="1"/>
    <xf numFmtId="0" fontId="7" fillId="8" borderId="3" xfId="0" applyFont="1" applyFill="1" applyBorder="1" applyAlignment="1">
      <alignment wrapText="1"/>
    </xf>
    <xf numFmtId="3" fontId="0" fillId="8" borderId="3" xfId="0" applyNumberFormat="1" applyFill="1" applyBorder="1"/>
    <xf numFmtId="0" fontId="19" fillId="0" borderId="0" xfId="0" applyFont="1"/>
    <xf numFmtId="0" fontId="20" fillId="0" borderId="0" xfId="0" applyFont="1"/>
    <xf numFmtId="0" fontId="0" fillId="6" borderId="0" xfId="0" applyFill="1"/>
    <xf numFmtId="0" fontId="1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wrapText="1"/>
    </xf>
    <xf numFmtId="0" fontId="22" fillId="2" borderId="14" xfId="0" applyFont="1" applyFill="1" applyBorder="1" applyAlignment="1">
      <alignment horizontal="left" wrapText="1"/>
    </xf>
    <xf numFmtId="0" fontId="19" fillId="2" borderId="1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3" fillId="0" borderId="8" xfId="0" applyFont="1" applyBorder="1" applyAlignment="1">
      <alignment horizontal="center" wrapText="1"/>
    </xf>
    <xf numFmtId="0" fontId="23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/>
    </xf>
    <xf numFmtId="0" fontId="10" fillId="0" borderId="8" xfId="0" applyFont="1" applyBorder="1" applyAlignment="1">
      <alignment horizontal="left" vertical="center"/>
    </xf>
    <xf numFmtId="0" fontId="10" fillId="6" borderId="8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25" fillId="2" borderId="0" xfId="0" applyFont="1" applyFill="1" applyAlignment="1">
      <alignment horizontal="left" wrapText="1"/>
    </xf>
    <xf numFmtId="0" fontId="26" fillId="2" borderId="0" xfId="0" applyFont="1" applyFill="1" applyAlignment="1">
      <alignment wrapText="1"/>
    </xf>
    <xf numFmtId="3" fontId="1" fillId="2" borderId="0" xfId="0" applyNumberFormat="1" applyFont="1" applyFill="1" applyAlignment="1">
      <alignment horizontal="right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3" fillId="2" borderId="0" xfId="0" applyFont="1" applyFill="1" applyAlignment="1">
      <alignment vertical="center" wrapText="1"/>
    </xf>
    <xf numFmtId="0" fontId="27" fillId="2" borderId="14" xfId="0" applyFont="1" applyFill="1" applyBorder="1" applyAlignment="1">
      <alignment horizontal="right" vertical="center"/>
    </xf>
    <xf numFmtId="0" fontId="3" fillId="2" borderId="0" xfId="0" applyFont="1" applyFill="1"/>
    <xf numFmtId="0" fontId="4" fillId="0" borderId="8" xfId="0" applyFont="1" applyBorder="1" applyAlignment="1" quotePrefix="1">
      <alignment horizontal="center" wrapText="1"/>
    </xf>
    <xf numFmtId="0" fontId="4" fillId="0" borderId="3" xfId="0" applyFont="1" applyBorder="1" applyAlignment="1" quotePrefix="1">
      <alignment horizontal="center" vertical="center" wrapText="1"/>
    </xf>
    <xf numFmtId="0" fontId="10" fillId="0" borderId="8" xfId="0" applyFont="1" applyBorder="1" applyAlignment="1" quotePrefix="1">
      <alignment horizontal="left" vertical="center"/>
    </xf>
    <xf numFmtId="0" fontId="10" fillId="0" borderId="8" xfId="0" applyFont="1" applyBorder="1" applyAlignment="1" quotePrefix="1">
      <alignment horizontal="left" vertical="center" wrapText="1"/>
    </xf>
    <xf numFmtId="0" fontId="10" fillId="6" borderId="8" xfId="0" applyFont="1" applyFill="1" applyBorder="1" applyAlignment="1" quotePrefix="1">
      <alignment horizontal="left" vertical="center" wrapText="1"/>
    </xf>
    <xf numFmtId="0" fontId="25" fillId="2" borderId="0" xfId="0" applyFont="1" applyFill="1" applyAlignment="1" quotePrefix="1">
      <alignment horizontal="left" wrapText="1"/>
    </xf>
    <xf numFmtId="0" fontId="11" fillId="2" borderId="3" xfId="0" applyFont="1" applyFill="1" applyBorder="1" applyAlignment="1" quotePrefix="1">
      <alignment horizontal="left" vertical="center"/>
    </xf>
    <xf numFmtId="0" fontId="13" fillId="2" borderId="3" xfId="0" applyFont="1" applyFill="1" applyBorder="1" applyAlignment="1" quotePrefix="1">
      <alignment horizontal="left" vertical="center" wrapText="1"/>
    </xf>
    <xf numFmtId="0" fontId="13" fillId="2" borderId="3" xfId="0" applyFont="1" applyFill="1" applyBorder="1" applyAlignment="1" quotePrefix="1">
      <alignment horizontal="left" vertical="center"/>
    </xf>
    <xf numFmtId="0" fontId="11" fillId="9" borderId="3" xfId="0" applyFont="1" applyFill="1" applyBorder="1" applyAlignment="1" quotePrefix="1">
      <alignment horizontal="left" vertical="center" wrapText="1"/>
    </xf>
    <xf numFmtId="0" fontId="12" fillId="6" borderId="3" xfId="0" applyFont="1" applyFill="1" applyBorder="1" applyAlignment="1" quotePrefix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33"/>
  <sheetViews>
    <sheetView workbookViewId="0">
      <selection activeCell="J13" sqref="J13"/>
    </sheetView>
  </sheetViews>
  <sheetFormatPr defaultColWidth="8.86111111111111" defaultRowHeight="14.4"/>
  <cols>
    <col min="6" max="10" width="25.287037037037" customWidth="1"/>
    <col min="11" max="12" width="15.712962962963" customWidth="1"/>
  </cols>
  <sheetData>
    <row r="1" ht="42" customHeight="1" spans="2:12">
      <c r="B1" s="364" t="s">
        <v>0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</row>
    <row r="2" ht="15.75" customHeight="1" spans="2:12">
      <c r="B2" s="364" t="s">
        <v>1</v>
      </c>
      <c r="C2" s="364"/>
      <c r="D2" s="364"/>
      <c r="E2" s="364"/>
      <c r="F2" s="364"/>
      <c r="G2" s="364"/>
      <c r="H2" s="364"/>
      <c r="I2" s="364"/>
      <c r="J2" s="364"/>
      <c r="K2" s="364"/>
      <c r="L2" s="364"/>
    </row>
    <row r="3" ht="6.75" customHeight="1" spans="2:12">
      <c r="B3" s="365"/>
      <c r="C3" s="365"/>
      <c r="D3" s="365"/>
      <c r="E3" s="366"/>
      <c r="F3" s="366"/>
      <c r="G3" s="366"/>
      <c r="H3" s="366"/>
      <c r="I3" s="366"/>
      <c r="J3" s="397"/>
      <c r="K3" s="397"/>
      <c r="L3" s="1"/>
    </row>
    <row r="4" ht="18" customHeight="1" spans="2:12">
      <c r="B4" s="364" t="s">
        <v>2</v>
      </c>
      <c r="C4" s="364"/>
      <c r="D4" s="364"/>
      <c r="E4" s="364"/>
      <c r="F4" s="364"/>
      <c r="G4" s="364"/>
      <c r="H4" s="364"/>
      <c r="I4" s="364"/>
      <c r="J4" s="364"/>
      <c r="K4" s="364"/>
      <c r="L4" s="364"/>
    </row>
    <row r="5" ht="18" customHeight="1" spans="2:12">
      <c r="B5" s="364"/>
      <c r="C5" s="367"/>
      <c r="D5" s="367"/>
      <c r="E5" s="367"/>
      <c r="F5" s="367"/>
      <c r="G5" s="367"/>
      <c r="H5" s="367"/>
      <c r="I5" s="367"/>
      <c r="J5" s="367"/>
      <c r="K5" s="367"/>
      <c r="L5" s="1"/>
    </row>
    <row r="6" spans="2:12">
      <c r="B6" s="368" t="s">
        <v>3</v>
      </c>
      <c r="C6" s="368"/>
      <c r="D6" s="368"/>
      <c r="E6" s="368"/>
      <c r="F6" s="368"/>
      <c r="G6" s="369"/>
      <c r="H6" s="369"/>
      <c r="I6" s="369"/>
      <c r="J6" s="369"/>
      <c r="K6" s="398"/>
      <c r="L6" s="1"/>
    </row>
    <row r="7" ht="26.4" spans="2:12">
      <c r="B7" s="400" t="s">
        <v>4</v>
      </c>
      <c r="C7" s="371"/>
      <c r="D7" s="371"/>
      <c r="E7" s="371"/>
      <c r="F7" s="372"/>
      <c r="G7" s="401" t="s">
        <v>5</v>
      </c>
      <c r="H7" s="8" t="s">
        <v>6</v>
      </c>
      <c r="I7" s="8" t="s">
        <v>7</v>
      </c>
      <c r="J7" s="401" t="s">
        <v>8</v>
      </c>
      <c r="K7" s="8" t="s">
        <v>9</v>
      </c>
      <c r="L7" s="8" t="s">
        <v>10</v>
      </c>
    </row>
    <row r="8" s="362" customFormat="1" ht="10.2" spans="2:12">
      <c r="B8" s="373">
        <v>1</v>
      </c>
      <c r="C8" s="373"/>
      <c r="D8" s="373"/>
      <c r="E8" s="373"/>
      <c r="F8" s="374"/>
      <c r="G8" s="375">
        <v>2</v>
      </c>
      <c r="H8" s="376"/>
      <c r="I8" s="376">
        <v>4</v>
      </c>
      <c r="J8" s="376">
        <v>5</v>
      </c>
      <c r="K8" s="376" t="s">
        <v>11</v>
      </c>
      <c r="L8" s="376" t="s">
        <v>12</v>
      </c>
    </row>
    <row r="9" spans="2:12">
      <c r="B9" s="377" t="s">
        <v>13</v>
      </c>
      <c r="C9" s="378"/>
      <c r="D9" s="378"/>
      <c r="E9" s="378"/>
      <c r="F9" s="379"/>
      <c r="G9" s="58">
        <f>G10+G11</f>
        <v>437179</v>
      </c>
      <c r="H9" s="58">
        <f t="shared" ref="H9:J9" si="0">H10+H11</f>
        <v>1027926</v>
      </c>
      <c r="I9" s="58">
        <f t="shared" si="0"/>
        <v>0</v>
      </c>
      <c r="J9" s="58">
        <f t="shared" si="0"/>
        <v>412666.16</v>
      </c>
      <c r="K9" s="58">
        <f>J9/G9*100</f>
        <v>94.3929511710306</v>
      </c>
      <c r="L9" s="58">
        <f>J9/H9*100</f>
        <v>40.1455124201548</v>
      </c>
    </row>
    <row r="10" spans="2:12">
      <c r="B10" s="380" t="s">
        <v>14</v>
      </c>
      <c r="C10" s="381"/>
      <c r="D10" s="381"/>
      <c r="E10" s="381"/>
      <c r="F10" s="382"/>
      <c r="G10" s="383">
        <v>437179</v>
      </c>
      <c r="H10" s="383">
        <v>1027926</v>
      </c>
      <c r="I10" s="383">
        <v>0</v>
      </c>
      <c r="J10" s="383">
        <v>412666.16</v>
      </c>
      <c r="K10" s="58">
        <f t="shared" ref="K10:K15" si="1">J10/G10*100</f>
        <v>94.3929511710306</v>
      </c>
      <c r="L10" s="58">
        <f t="shared" ref="L10:L15" si="2">J10/H10*100</f>
        <v>40.1455124201548</v>
      </c>
    </row>
    <row r="11" spans="2:12">
      <c r="B11" s="402" t="s">
        <v>15</v>
      </c>
      <c r="C11" s="382"/>
      <c r="D11" s="382"/>
      <c r="E11" s="382"/>
      <c r="F11" s="382"/>
      <c r="G11" s="383">
        <v>0</v>
      </c>
      <c r="H11" s="383">
        <v>0</v>
      </c>
      <c r="I11" s="383">
        <v>0</v>
      </c>
      <c r="J11" s="383">
        <v>0</v>
      </c>
      <c r="K11" s="58" t="e">
        <f t="shared" si="1"/>
        <v>#DIV/0!</v>
      </c>
      <c r="L11" s="58" t="e">
        <f t="shared" si="2"/>
        <v>#DIV/0!</v>
      </c>
    </row>
    <row r="12" spans="2:12">
      <c r="B12" s="385" t="s">
        <v>16</v>
      </c>
      <c r="C12" s="379"/>
      <c r="D12" s="379"/>
      <c r="E12" s="379"/>
      <c r="F12" s="379"/>
      <c r="G12" s="58">
        <f>G13+G14</f>
        <v>441721</v>
      </c>
      <c r="H12" s="58">
        <f t="shared" ref="H12:J12" si="3">H13+H14</f>
        <v>974357</v>
      </c>
      <c r="I12" s="58">
        <f>SUM(I13:I14)</f>
        <v>0</v>
      </c>
      <c r="J12" s="58">
        <f t="shared" si="3"/>
        <v>426119.36</v>
      </c>
      <c r="K12" s="58">
        <f t="shared" si="1"/>
        <v>96.4679877117004</v>
      </c>
      <c r="L12" s="58">
        <f t="shared" si="2"/>
        <v>43.7333913545035</v>
      </c>
    </row>
    <row r="13" spans="2:12">
      <c r="B13" s="403" t="s">
        <v>17</v>
      </c>
      <c r="C13" s="381"/>
      <c r="D13" s="381"/>
      <c r="E13" s="381"/>
      <c r="F13" s="381"/>
      <c r="G13" s="383">
        <v>441721</v>
      </c>
      <c r="H13" s="383">
        <v>970257</v>
      </c>
      <c r="I13" s="383">
        <v>0</v>
      </c>
      <c r="J13" s="383">
        <v>426119.36</v>
      </c>
      <c r="K13" s="58">
        <f t="shared" si="1"/>
        <v>96.4679877117004</v>
      </c>
      <c r="L13" s="58">
        <f t="shared" si="2"/>
        <v>43.918194870019</v>
      </c>
    </row>
    <row r="14" spans="2:12">
      <c r="B14" s="402" t="s">
        <v>18</v>
      </c>
      <c r="C14" s="382"/>
      <c r="D14" s="382"/>
      <c r="E14" s="382"/>
      <c r="F14" s="382"/>
      <c r="G14" s="383">
        <v>0</v>
      </c>
      <c r="H14" s="383">
        <v>4100</v>
      </c>
      <c r="I14" s="383">
        <v>0</v>
      </c>
      <c r="J14" s="383">
        <v>0</v>
      </c>
      <c r="K14" s="58">
        <v>0</v>
      </c>
      <c r="L14" s="58">
        <f t="shared" si="2"/>
        <v>0</v>
      </c>
    </row>
    <row r="15" spans="2:12">
      <c r="B15" s="404" t="s">
        <v>19</v>
      </c>
      <c r="C15" s="378"/>
      <c r="D15" s="378"/>
      <c r="E15" s="378"/>
      <c r="F15" s="378"/>
      <c r="G15" s="58">
        <f>G9-G12</f>
        <v>-4542</v>
      </c>
      <c r="H15" s="58">
        <f t="shared" ref="H15:J15" si="4">H9-H12</f>
        <v>53569</v>
      </c>
      <c r="I15" s="58">
        <f t="shared" si="4"/>
        <v>0</v>
      </c>
      <c r="J15" s="58">
        <f t="shared" si="4"/>
        <v>-13453.2</v>
      </c>
      <c r="K15" s="58">
        <f t="shared" si="1"/>
        <v>296.195508586526</v>
      </c>
      <c r="L15" s="58">
        <f t="shared" si="2"/>
        <v>-25.1137784912916</v>
      </c>
    </row>
    <row r="16" ht="17.4" spans="2:12">
      <c r="B16" s="366"/>
      <c r="C16" s="386"/>
      <c r="D16" s="386"/>
      <c r="E16" s="386"/>
      <c r="F16" s="386"/>
      <c r="G16" s="386"/>
      <c r="H16" s="386"/>
      <c r="I16" s="399"/>
      <c r="J16" s="399"/>
      <c r="K16" s="399"/>
      <c r="L16" s="399"/>
    </row>
    <row r="17" ht="18" customHeight="1" spans="2:12">
      <c r="B17" s="368" t="s">
        <v>20</v>
      </c>
      <c r="C17" s="368"/>
      <c r="D17" s="368"/>
      <c r="E17" s="368"/>
      <c r="F17" s="368"/>
      <c r="G17" s="386"/>
      <c r="H17" s="386"/>
      <c r="I17" s="399"/>
      <c r="J17" s="399"/>
      <c r="K17" s="399"/>
      <c r="L17" s="399"/>
    </row>
    <row r="18" ht="26.4" spans="2:12">
      <c r="B18" s="400" t="s">
        <v>4</v>
      </c>
      <c r="C18" s="371"/>
      <c r="D18" s="371"/>
      <c r="E18" s="371"/>
      <c r="F18" s="372"/>
      <c r="G18" s="401" t="s">
        <v>5</v>
      </c>
      <c r="H18" s="8" t="s">
        <v>6</v>
      </c>
      <c r="I18" s="8" t="s">
        <v>7</v>
      </c>
      <c r="J18" s="401" t="s">
        <v>8</v>
      </c>
      <c r="K18" s="8" t="s">
        <v>9</v>
      </c>
      <c r="L18" s="8" t="s">
        <v>10</v>
      </c>
    </row>
    <row r="19" s="362" customFormat="1" spans="2:43">
      <c r="B19" s="373">
        <v>1</v>
      </c>
      <c r="C19" s="373"/>
      <c r="D19" s="373"/>
      <c r="E19" s="373"/>
      <c r="F19" s="374"/>
      <c r="G19" s="375">
        <v>2</v>
      </c>
      <c r="H19" s="376">
        <v>3</v>
      </c>
      <c r="I19" s="376">
        <v>4</v>
      </c>
      <c r="J19" s="376">
        <v>5</v>
      </c>
      <c r="K19" s="376" t="s">
        <v>11</v>
      </c>
      <c r="L19" s="376" t="s">
        <v>12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ht="15.75" customHeight="1" spans="1:12">
      <c r="A20" s="362"/>
      <c r="B20" s="380" t="s">
        <v>21</v>
      </c>
      <c r="C20" s="387"/>
      <c r="D20" s="387"/>
      <c r="E20" s="387"/>
      <c r="F20" s="388"/>
      <c r="G20" s="383">
        <v>0</v>
      </c>
      <c r="H20" s="383">
        <v>0</v>
      </c>
      <c r="I20" s="383">
        <v>0</v>
      </c>
      <c r="J20" s="383">
        <v>0</v>
      </c>
      <c r="K20" s="383"/>
      <c r="L20" s="383"/>
    </row>
    <row r="21" spans="1:12">
      <c r="A21" s="362"/>
      <c r="B21" s="380" t="s">
        <v>22</v>
      </c>
      <c r="C21" s="381"/>
      <c r="D21" s="381"/>
      <c r="E21" s="381"/>
      <c r="F21" s="381"/>
      <c r="G21" s="383">
        <v>0</v>
      </c>
      <c r="H21" s="383">
        <v>0</v>
      </c>
      <c r="I21" s="383"/>
      <c r="J21" s="383">
        <v>0</v>
      </c>
      <c r="K21" s="383"/>
      <c r="L21" s="383"/>
    </row>
    <row r="22" s="363" customFormat="1" ht="15" customHeight="1" spans="1:43">
      <c r="A22" s="362"/>
      <c r="B22" s="55" t="s">
        <v>23</v>
      </c>
      <c r="C22" s="56"/>
      <c r="D22" s="56"/>
      <c r="E22" s="56"/>
      <c r="F22" s="57"/>
      <c r="G22" s="58"/>
      <c r="H22" s="58"/>
      <c r="I22" s="58"/>
      <c r="J22" s="58"/>
      <c r="K22" s="58"/>
      <c r="L22" s="58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="363" customFormat="1" ht="15" customHeight="1" spans="1:43">
      <c r="A23" s="362"/>
      <c r="B23" s="55" t="s">
        <v>24</v>
      </c>
      <c r="C23" s="56"/>
      <c r="D23" s="56"/>
      <c r="E23" s="56"/>
      <c r="F23" s="57"/>
      <c r="G23" s="58">
        <v>0</v>
      </c>
      <c r="H23" s="58">
        <v>0</v>
      </c>
      <c r="I23" s="58"/>
      <c r="J23" s="58">
        <v>0</v>
      </c>
      <c r="K23" s="58" t="e">
        <f>J23/G23*100</f>
        <v>#DIV/0!</v>
      </c>
      <c r="L23" s="58" t="e">
        <f>J23/H23*100</f>
        <v>#DIV/0!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12">
      <c r="A24" s="362"/>
      <c r="B24" s="404" t="s">
        <v>25</v>
      </c>
      <c r="C24" s="378"/>
      <c r="D24" s="378"/>
      <c r="E24" s="378"/>
      <c r="F24" s="378"/>
      <c r="G24" s="58">
        <v>0</v>
      </c>
      <c r="H24" s="58">
        <v>0</v>
      </c>
      <c r="I24" s="58"/>
      <c r="J24" s="58">
        <v>0</v>
      </c>
      <c r="K24" s="58" t="e">
        <f>J24/G24*100</f>
        <v>#DIV/0!</v>
      </c>
      <c r="L24" s="58" t="e">
        <f>J24/H24*100</f>
        <v>#DIV/0!</v>
      </c>
    </row>
    <row r="25" ht="15.6" spans="2:12">
      <c r="B25" s="389"/>
      <c r="C25" s="390"/>
      <c r="D25" s="390"/>
      <c r="E25" s="390"/>
      <c r="F25" s="390"/>
      <c r="G25" s="391"/>
      <c r="H25" s="391"/>
      <c r="I25" s="391"/>
      <c r="J25" s="391"/>
      <c r="K25" s="391"/>
      <c r="L25" s="1"/>
    </row>
    <row r="26" ht="15.6" spans="2:12">
      <c r="B26" s="405" t="s">
        <v>26</v>
      </c>
      <c r="C26" s="389"/>
      <c r="D26" s="389"/>
      <c r="E26" s="389"/>
      <c r="F26" s="389"/>
      <c r="G26" s="389"/>
      <c r="H26" s="389"/>
      <c r="I26" s="389"/>
      <c r="J26" s="389"/>
      <c r="K26" s="389"/>
      <c r="L26" s="389"/>
    </row>
    <row r="27" ht="15.6" spans="2:11">
      <c r="B27" s="392"/>
      <c r="C27" s="393"/>
      <c r="D27" s="393"/>
      <c r="E27" s="393"/>
      <c r="F27" s="393"/>
      <c r="G27" s="394"/>
      <c r="H27" s="394"/>
      <c r="I27" s="394"/>
      <c r="J27" s="394"/>
      <c r="K27" s="394"/>
    </row>
    <row r="28" ht="15" customHeight="1" spans="2:12">
      <c r="B28" s="395" t="s">
        <v>27</v>
      </c>
      <c r="C28" s="395"/>
      <c r="D28" s="395"/>
      <c r="E28" s="395"/>
      <c r="F28" s="395"/>
      <c r="G28" s="395"/>
      <c r="H28" s="395"/>
      <c r="I28" s="395"/>
      <c r="J28" s="395"/>
      <c r="K28" s="395"/>
      <c r="L28" s="395"/>
    </row>
    <row r="29" spans="2:12">
      <c r="B29" s="395" t="s">
        <v>28</v>
      </c>
      <c r="C29" s="395"/>
      <c r="D29" s="395"/>
      <c r="E29" s="395"/>
      <c r="F29" s="395"/>
      <c r="G29" s="395"/>
      <c r="H29" s="395"/>
      <c r="I29" s="395"/>
      <c r="J29" s="395"/>
      <c r="K29" s="395"/>
      <c r="L29" s="395"/>
    </row>
    <row r="30" ht="15" customHeight="1" spans="2:12">
      <c r="B30" s="395" t="s">
        <v>29</v>
      </c>
      <c r="C30" s="395"/>
      <c r="D30" s="395"/>
      <c r="E30" s="395"/>
      <c r="F30" s="395"/>
      <c r="G30" s="395"/>
      <c r="H30" s="395"/>
      <c r="I30" s="395"/>
      <c r="J30" s="395"/>
      <c r="K30" s="395"/>
      <c r="L30" s="395"/>
    </row>
    <row r="31" ht="36.75" customHeight="1" spans="2:12"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</row>
    <row r="32" ht="15" customHeight="1" spans="2:12">
      <c r="B32" s="396" t="s">
        <v>30</v>
      </c>
      <c r="C32" s="396"/>
      <c r="D32" s="396"/>
      <c r="E32" s="396"/>
      <c r="F32" s="396"/>
      <c r="G32" s="396"/>
      <c r="H32" s="396"/>
      <c r="I32" s="396"/>
      <c r="J32" s="396"/>
      <c r="K32" s="396"/>
      <c r="L32" s="396"/>
    </row>
    <row r="33" spans="2:12">
      <c r="B33" s="396"/>
      <c r="C33" s="396"/>
      <c r="D33" s="396"/>
      <c r="E33" s="396"/>
      <c r="F33" s="396"/>
      <c r="G33" s="396"/>
      <c r="H33" s="396"/>
      <c r="I33" s="396"/>
      <c r="J33" s="396"/>
      <c r="K33" s="396"/>
      <c r="L33" s="396"/>
    </row>
  </sheetData>
  <mergeCells count="26">
    <mergeCell ref="B1:L1"/>
    <mergeCell ref="B2:L2"/>
    <mergeCell ref="B3:D3"/>
    <mergeCell ref="B4:L4"/>
    <mergeCell ref="B6:F6"/>
    <mergeCell ref="B7:F7"/>
    <mergeCell ref="B8:F8"/>
    <mergeCell ref="B9:F9"/>
    <mergeCell ref="B10:F10"/>
    <mergeCell ref="B11:F11"/>
    <mergeCell ref="B13:F13"/>
    <mergeCell ref="B14:F14"/>
    <mergeCell ref="B15:F15"/>
    <mergeCell ref="B17:F17"/>
    <mergeCell ref="B18:F18"/>
    <mergeCell ref="B19:F19"/>
    <mergeCell ref="B20:F20"/>
    <mergeCell ref="B21:F21"/>
    <mergeCell ref="B22:F22"/>
    <mergeCell ref="B23:F23"/>
    <mergeCell ref="B24:F24"/>
    <mergeCell ref="B26:L26"/>
    <mergeCell ref="B28:L28"/>
    <mergeCell ref="B29:L29"/>
    <mergeCell ref="B30:L31"/>
    <mergeCell ref="B32:L33"/>
  </mergeCells>
  <pageMargins left="0.7" right="0.7" top="0.75" bottom="0.75" header="0.3" footer="0.3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6"/>
  <sheetViews>
    <sheetView topLeftCell="A30" workbookViewId="0">
      <selection activeCell="I98" sqref="I98"/>
    </sheetView>
  </sheetViews>
  <sheetFormatPr defaultColWidth="9" defaultRowHeight="14.4"/>
  <cols>
    <col min="1" max="1" width="5.13888888888889" customWidth="1"/>
    <col min="2" max="2" width="3.42592592592593" customWidth="1"/>
    <col min="3" max="3" width="4.86111111111111" customWidth="1"/>
    <col min="4" max="4" width="16.8611111111111" customWidth="1"/>
    <col min="5" max="5" width="31.8611111111111" customWidth="1"/>
    <col min="6" max="7" width="25.287037037037" customWidth="1"/>
    <col min="8" max="8" width="0.138888888888889" customWidth="1"/>
    <col min="9" max="9" width="23.8611111111111" customWidth="1"/>
    <col min="10" max="10" width="12.712962962963" customWidth="1"/>
    <col min="11" max="11" width="11.712962962963" customWidth="1"/>
  </cols>
  <sheetData>
    <row r="1" ht="42" customHeight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ht="18" customHeight="1" spans="1:9">
      <c r="A2" s="5"/>
      <c r="B2" s="5"/>
      <c r="C2" s="5"/>
      <c r="D2" s="5"/>
      <c r="E2" s="5"/>
      <c r="F2" s="5"/>
      <c r="G2" s="5"/>
      <c r="H2" s="5"/>
      <c r="I2" s="5"/>
    </row>
    <row r="3" ht="15.75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17.4" spans="1:9">
      <c r="A4" s="5"/>
      <c r="B4" s="5"/>
      <c r="C4" s="5"/>
      <c r="D4" s="5"/>
      <c r="E4" s="5"/>
      <c r="F4" s="5"/>
      <c r="G4" s="6"/>
      <c r="H4" s="6"/>
      <c r="I4" s="6"/>
    </row>
    <row r="5" ht="18" customHeight="1" spans="1:9">
      <c r="A5" s="4" t="s">
        <v>31</v>
      </c>
      <c r="B5" s="4"/>
      <c r="C5" s="4"/>
      <c r="D5" s="4"/>
      <c r="E5" s="4"/>
      <c r="F5" s="4"/>
      <c r="G5" s="4"/>
      <c r="H5" s="4"/>
      <c r="I5" s="4"/>
    </row>
    <row r="6" ht="17.4" spans="1:9">
      <c r="A6" s="5"/>
      <c r="B6" s="5"/>
      <c r="C6" s="5"/>
      <c r="D6" s="5"/>
      <c r="E6" s="5"/>
      <c r="F6" s="5"/>
      <c r="G6" s="6"/>
      <c r="H6" s="6"/>
      <c r="I6" s="6"/>
    </row>
    <row r="7" ht="15.75" customHeight="1" spans="1:9">
      <c r="A7" s="4" t="s">
        <v>32</v>
      </c>
      <c r="B7" s="4"/>
      <c r="C7" s="4"/>
      <c r="D7" s="4"/>
      <c r="E7" s="4"/>
      <c r="F7" s="4"/>
      <c r="G7" s="4"/>
      <c r="H7" s="4"/>
      <c r="I7" s="4"/>
    </row>
    <row r="8" ht="17.4" spans="1:9">
      <c r="A8" s="5"/>
      <c r="B8" s="5"/>
      <c r="C8" s="5"/>
      <c r="D8" s="5"/>
      <c r="E8" s="5"/>
      <c r="F8" s="5"/>
      <c r="G8" s="6"/>
      <c r="H8" s="6"/>
      <c r="I8" s="6"/>
    </row>
    <row r="9" ht="211.2" spans="2:11">
      <c r="B9" s="257"/>
      <c r="C9" s="257"/>
      <c r="D9" s="257"/>
      <c r="E9" s="258" t="s">
        <v>4</v>
      </c>
      <c r="F9" s="8" t="s">
        <v>33</v>
      </c>
      <c r="G9" s="8" t="s">
        <v>34</v>
      </c>
      <c r="H9" s="8" t="s">
        <v>35</v>
      </c>
      <c r="I9" s="258" t="s">
        <v>36</v>
      </c>
      <c r="J9" s="341" t="s">
        <v>37</v>
      </c>
      <c r="K9" s="341" t="s">
        <v>38</v>
      </c>
    </row>
    <row r="10" spans="1:11">
      <c r="A10" s="259"/>
      <c r="B10" s="260"/>
      <c r="C10" s="38"/>
      <c r="D10" s="261">
        <v>1</v>
      </c>
      <c r="E10" s="262"/>
      <c r="F10" s="247">
        <v>2</v>
      </c>
      <c r="G10" s="247">
        <v>3</v>
      </c>
      <c r="H10" s="247">
        <v>4</v>
      </c>
      <c r="I10" s="342">
        <v>5</v>
      </c>
      <c r="J10" s="343">
        <v>6</v>
      </c>
      <c r="K10" s="343">
        <v>7</v>
      </c>
    </row>
    <row r="11" ht="15.75" customHeight="1" spans="1:11">
      <c r="A11" s="263"/>
      <c r="B11" s="263"/>
      <c r="C11" s="263"/>
      <c r="D11" s="264"/>
      <c r="E11" s="265" t="s">
        <v>39</v>
      </c>
      <c r="F11" s="54">
        <f>F13+F19+F26+F22+F32+F36</f>
        <v>437178.54</v>
      </c>
      <c r="G11" s="54">
        <f>SUM(G12)</f>
        <v>819901.08</v>
      </c>
      <c r="H11" s="54">
        <f t="shared" ref="H11" si="0">H13+H19+H26+H22+H32</f>
        <v>0</v>
      </c>
      <c r="I11" s="54">
        <f>SUM(I12)</f>
        <v>412666.24</v>
      </c>
      <c r="J11" s="344">
        <f>SUM(I11/F11*100)</f>
        <v>94.3930687906136</v>
      </c>
      <c r="K11" s="344" t="e">
        <f>SUM(I11/H11*100)</f>
        <v>#DIV/0!</v>
      </c>
    </row>
    <row r="12" spans="1:11">
      <c r="A12" s="266">
        <v>6</v>
      </c>
      <c r="B12" s="266"/>
      <c r="C12" s="266"/>
      <c r="D12" s="267"/>
      <c r="E12" s="268" t="s">
        <v>40</v>
      </c>
      <c r="F12" s="269">
        <f>SUM(F13+F19+F22+F26+F32)</f>
        <v>437178.54</v>
      </c>
      <c r="G12" s="269">
        <f>SUM(G13+G19+G26)</f>
        <v>819901.08</v>
      </c>
      <c r="H12" s="269">
        <f t="shared" ref="H12:I12" si="1">H13+H19+H22+H26+H32</f>
        <v>0</v>
      </c>
      <c r="I12" s="269">
        <f>SUM(I13+I19+I22+I26+I32)</f>
        <v>412666.24</v>
      </c>
      <c r="J12" s="345">
        <f t="shared" ref="J12:J42" si="2">SUM(I12/F12*100)</f>
        <v>94.3930687906136</v>
      </c>
      <c r="K12" s="345" t="e">
        <f t="shared" ref="K12:K42" si="3">SUM(I12/H12*100)</f>
        <v>#DIV/0!</v>
      </c>
    </row>
    <row r="13" ht="26.4" spans="1:11">
      <c r="A13" s="270"/>
      <c r="B13" s="271">
        <v>63</v>
      </c>
      <c r="C13" s="271"/>
      <c r="D13" s="272"/>
      <c r="E13" s="273" t="s">
        <v>41</v>
      </c>
      <c r="F13" s="32">
        <f>SUM(F14+F16)</f>
        <v>324316.22</v>
      </c>
      <c r="G13" s="32">
        <f t="shared" ref="G13:I13" si="4">SUM(G14+G16)</f>
        <v>753773</v>
      </c>
      <c r="H13" s="32">
        <f t="shared" si="4"/>
        <v>0</v>
      </c>
      <c r="I13" s="32">
        <f t="shared" si="4"/>
        <v>292535.25</v>
      </c>
      <c r="J13" s="336">
        <f t="shared" si="2"/>
        <v>90.2006227132272</v>
      </c>
      <c r="K13" s="336" t="e">
        <f t="shared" si="3"/>
        <v>#DIV/0!</v>
      </c>
    </row>
    <row r="14" ht="26.4" spans="1:11">
      <c r="A14" s="248"/>
      <c r="B14" s="274"/>
      <c r="C14" s="274">
        <v>634</v>
      </c>
      <c r="D14" s="198"/>
      <c r="E14" s="275" t="s">
        <v>42</v>
      </c>
      <c r="F14" s="36">
        <v>0</v>
      </c>
      <c r="G14" s="36">
        <v>499</v>
      </c>
      <c r="H14" s="36"/>
      <c r="I14" s="36"/>
      <c r="J14" s="291" t="e">
        <f t="shared" si="2"/>
        <v>#DIV/0!</v>
      </c>
      <c r="K14" s="291" t="e">
        <f t="shared" si="3"/>
        <v>#DIV/0!</v>
      </c>
    </row>
    <row r="15" ht="26.4" spans="1:11">
      <c r="A15" s="221"/>
      <c r="B15" s="230"/>
      <c r="C15" s="230"/>
      <c r="D15" s="276">
        <v>6341</v>
      </c>
      <c r="E15" s="277" t="s">
        <v>43</v>
      </c>
      <c r="F15" s="40"/>
      <c r="G15" s="40"/>
      <c r="H15" s="40"/>
      <c r="I15" s="346"/>
      <c r="J15" s="347" t="e">
        <f t="shared" si="2"/>
        <v>#DIV/0!</v>
      </c>
      <c r="K15" s="347" t="e">
        <f t="shared" si="3"/>
        <v>#DIV/0!</v>
      </c>
    </row>
    <row r="16" ht="26.4" spans="1:11">
      <c r="A16" s="278"/>
      <c r="B16" s="279"/>
      <c r="C16" s="279">
        <v>636</v>
      </c>
      <c r="D16" s="280"/>
      <c r="E16" s="275" t="s">
        <v>44</v>
      </c>
      <c r="F16" s="36">
        <f>SUM(F17)</f>
        <v>324316.22</v>
      </c>
      <c r="G16" s="36">
        <v>753274</v>
      </c>
      <c r="H16" s="36">
        <f t="shared" ref="G16:I16" si="5">SUM(H17:H18)</f>
        <v>0</v>
      </c>
      <c r="I16" s="36">
        <f t="shared" si="5"/>
        <v>292535.25</v>
      </c>
      <c r="J16" s="291">
        <f t="shared" si="2"/>
        <v>90.2006227132272</v>
      </c>
      <c r="K16" s="291" t="e">
        <f t="shared" si="3"/>
        <v>#DIV/0!</v>
      </c>
    </row>
    <row r="17" ht="39.6" spans="1:11">
      <c r="A17" s="240"/>
      <c r="B17" s="246"/>
      <c r="C17" s="246"/>
      <c r="D17" s="276">
        <v>6361</v>
      </c>
      <c r="E17" s="277" t="s">
        <v>45</v>
      </c>
      <c r="F17" s="40">
        <v>324316.22</v>
      </c>
      <c r="G17" s="40">
        <v>753274</v>
      </c>
      <c r="H17" s="40"/>
      <c r="I17" s="346">
        <v>292535.25</v>
      </c>
      <c r="J17" s="347">
        <f t="shared" si="2"/>
        <v>90.2006227132272</v>
      </c>
      <c r="K17" s="347" t="e">
        <f t="shared" si="3"/>
        <v>#DIV/0!</v>
      </c>
    </row>
    <row r="18" ht="39.6" spans="1:11">
      <c r="A18" s="240"/>
      <c r="B18" s="246"/>
      <c r="C18" s="249"/>
      <c r="D18" s="276">
        <v>6362</v>
      </c>
      <c r="E18" s="277" t="s">
        <v>46</v>
      </c>
      <c r="F18" s="40"/>
      <c r="G18" s="40"/>
      <c r="H18" s="40"/>
      <c r="I18" s="346"/>
      <c r="J18" s="347" t="e">
        <f t="shared" si="2"/>
        <v>#DIV/0!</v>
      </c>
      <c r="K18" s="347" t="e">
        <f t="shared" si="3"/>
        <v>#DIV/0!</v>
      </c>
    </row>
    <row r="19" spans="1:11">
      <c r="A19" s="281"/>
      <c r="B19" s="282">
        <v>64</v>
      </c>
      <c r="C19" s="145"/>
      <c r="D19" s="283"/>
      <c r="E19" s="273" t="s">
        <v>47</v>
      </c>
      <c r="F19" s="32">
        <f>SUM(F20)</f>
        <v>0</v>
      </c>
      <c r="G19" s="32">
        <f t="shared" ref="G19:I19" si="6">SUM(G20)</f>
        <v>0.08</v>
      </c>
      <c r="H19" s="32">
        <f t="shared" si="6"/>
        <v>0</v>
      </c>
      <c r="I19" s="32">
        <f t="shared" si="6"/>
        <v>0.08</v>
      </c>
      <c r="J19" s="336" t="e">
        <f t="shared" si="2"/>
        <v>#DIV/0!</v>
      </c>
      <c r="K19" s="336" t="e">
        <f t="shared" si="3"/>
        <v>#DIV/0!</v>
      </c>
    </row>
    <row r="20" spans="1:11">
      <c r="A20" s="278"/>
      <c r="B20" s="279"/>
      <c r="C20" s="284">
        <v>641</v>
      </c>
      <c r="D20" s="280"/>
      <c r="E20" s="275" t="s">
        <v>48</v>
      </c>
      <c r="F20" s="36">
        <f>SUM(F21)</f>
        <v>0</v>
      </c>
      <c r="G20" s="36">
        <f t="shared" ref="G20:I20" si="7">SUM(G21)</f>
        <v>0.08</v>
      </c>
      <c r="H20" s="36">
        <f t="shared" si="7"/>
        <v>0</v>
      </c>
      <c r="I20" s="36">
        <f t="shared" si="7"/>
        <v>0.08</v>
      </c>
      <c r="J20" s="291" t="e">
        <f t="shared" si="2"/>
        <v>#DIV/0!</v>
      </c>
      <c r="K20" s="291" t="e">
        <f t="shared" si="3"/>
        <v>#DIV/0!</v>
      </c>
    </row>
    <row r="21" ht="26.4" spans="1:11">
      <c r="A21" s="240"/>
      <c r="B21" s="246"/>
      <c r="C21" s="249"/>
      <c r="D21" s="276">
        <v>6413</v>
      </c>
      <c r="E21" s="277" t="s">
        <v>49</v>
      </c>
      <c r="F21" s="40">
        <v>0</v>
      </c>
      <c r="G21" s="40">
        <v>0.08</v>
      </c>
      <c r="H21" s="40"/>
      <c r="I21" s="346">
        <v>0.08</v>
      </c>
      <c r="J21" s="347" t="e">
        <f t="shared" si="2"/>
        <v>#DIV/0!</v>
      </c>
      <c r="K21" s="347" t="e">
        <f t="shared" si="3"/>
        <v>#DIV/0!</v>
      </c>
    </row>
    <row r="22" ht="39.6" spans="1:11">
      <c r="A22" s="281"/>
      <c r="B22" s="282">
        <v>65</v>
      </c>
      <c r="C22" s="145"/>
      <c r="D22" s="283"/>
      <c r="E22" s="273" t="s">
        <v>50</v>
      </c>
      <c r="F22" s="32">
        <f>SUM(F23:F24)</f>
        <v>0</v>
      </c>
      <c r="G22" s="32">
        <f t="shared" ref="G22:I22" si="8">SUM(G23:G24)</f>
        <v>0</v>
      </c>
      <c r="H22" s="32">
        <f t="shared" si="8"/>
        <v>0</v>
      </c>
      <c r="I22" s="32">
        <f t="shared" si="8"/>
        <v>0</v>
      </c>
      <c r="J22" s="336" t="e">
        <f t="shared" si="2"/>
        <v>#DIV/0!</v>
      </c>
      <c r="K22" s="336" t="e">
        <f t="shared" si="3"/>
        <v>#DIV/0!</v>
      </c>
    </row>
    <row r="23" spans="1:11">
      <c r="A23" s="278"/>
      <c r="B23" s="279"/>
      <c r="C23" s="284">
        <v>652</v>
      </c>
      <c r="D23" s="280"/>
      <c r="E23" s="275" t="s">
        <v>51</v>
      </c>
      <c r="F23" s="36">
        <v>0</v>
      </c>
      <c r="G23" s="36"/>
      <c r="H23" s="36"/>
      <c r="I23" s="36"/>
      <c r="J23" s="291" t="e">
        <f t="shared" si="2"/>
        <v>#DIV/0!</v>
      </c>
      <c r="K23" s="291" t="e">
        <f t="shared" si="3"/>
        <v>#DIV/0!</v>
      </c>
    </row>
    <row r="24" spans="1:11">
      <c r="A24" s="278"/>
      <c r="B24" s="279"/>
      <c r="C24" s="284"/>
      <c r="D24" s="280">
        <v>6511</v>
      </c>
      <c r="E24" s="275" t="s">
        <v>52</v>
      </c>
      <c r="F24" s="36">
        <v>0</v>
      </c>
      <c r="G24" s="36">
        <v>0</v>
      </c>
      <c r="H24" s="36"/>
      <c r="I24" s="348">
        <v>0</v>
      </c>
      <c r="J24" s="291"/>
      <c r="K24" s="291"/>
    </row>
    <row r="25" spans="1:11">
      <c r="A25" s="240"/>
      <c r="B25" s="246"/>
      <c r="C25" s="249"/>
      <c r="D25" s="276">
        <v>6526</v>
      </c>
      <c r="E25" s="277" t="s">
        <v>53</v>
      </c>
      <c r="F25" s="40">
        <v>0</v>
      </c>
      <c r="G25" s="40"/>
      <c r="H25" s="40"/>
      <c r="I25" s="346"/>
      <c r="J25" s="347" t="e">
        <f t="shared" si="2"/>
        <v>#DIV/0!</v>
      </c>
      <c r="K25" s="347" t="e">
        <f t="shared" si="3"/>
        <v>#DIV/0!</v>
      </c>
    </row>
    <row r="26" ht="39.6" spans="1:11">
      <c r="A26" s="285"/>
      <c r="B26" s="285">
        <v>66</v>
      </c>
      <c r="C26" s="270"/>
      <c r="D26" s="286"/>
      <c r="E26" s="287" t="s">
        <v>54</v>
      </c>
      <c r="F26" s="288">
        <f>SUM(F27+F29)</f>
        <v>27914.92</v>
      </c>
      <c r="G26" s="288">
        <f t="shared" ref="G26:I26" si="9">SUM(G27+G29)</f>
        <v>66128</v>
      </c>
      <c r="H26" s="288">
        <f t="shared" si="9"/>
        <v>0</v>
      </c>
      <c r="I26" s="288">
        <f t="shared" si="9"/>
        <v>23951.77</v>
      </c>
      <c r="J26" s="336">
        <f t="shared" si="2"/>
        <v>85.8027535095927</v>
      </c>
      <c r="K26" s="336" t="e">
        <f t="shared" si="3"/>
        <v>#DIV/0!</v>
      </c>
    </row>
    <row r="27" ht="26.4" spans="1:11">
      <c r="A27" s="289"/>
      <c r="B27" s="289"/>
      <c r="C27" s="122">
        <v>661</v>
      </c>
      <c r="D27" s="280">
        <v>661</v>
      </c>
      <c r="E27" s="275" t="s">
        <v>55</v>
      </c>
      <c r="F27" s="36"/>
      <c r="G27" s="36"/>
      <c r="H27" s="36"/>
      <c r="I27" s="36"/>
      <c r="J27" s="291" t="e">
        <f t="shared" si="2"/>
        <v>#DIV/0!</v>
      </c>
      <c r="K27" s="291" t="e">
        <f t="shared" si="3"/>
        <v>#DIV/0!</v>
      </c>
    </row>
    <row r="28" spans="1:11">
      <c r="A28" s="230"/>
      <c r="B28" s="230"/>
      <c r="C28" s="123"/>
      <c r="D28" s="276">
        <v>6615</v>
      </c>
      <c r="E28" s="277" t="s">
        <v>56</v>
      </c>
      <c r="F28" s="40"/>
      <c r="G28" s="40"/>
      <c r="H28" s="226"/>
      <c r="I28" s="349"/>
      <c r="J28" s="347" t="e">
        <f t="shared" si="2"/>
        <v>#DIV/0!</v>
      </c>
      <c r="K28" s="347" t="e">
        <f t="shared" si="3"/>
        <v>#DIV/0!</v>
      </c>
    </row>
    <row r="29" ht="39.6" spans="1:11">
      <c r="A29" s="290"/>
      <c r="B29" s="291"/>
      <c r="C29" s="291">
        <v>663</v>
      </c>
      <c r="D29" s="292"/>
      <c r="E29" s="293" t="s">
        <v>57</v>
      </c>
      <c r="F29" s="204">
        <f>SUM(F30:F31)</f>
        <v>27914.92</v>
      </c>
      <c r="G29" s="204">
        <v>66128</v>
      </c>
      <c r="H29" s="204">
        <f t="shared" ref="G29:I29" si="10">SUM(H30:H31)</f>
        <v>0</v>
      </c>
      <c r="I29" s="204">
        <f t="shared" si="10"/>
        <v>23951.77</v>
      </c>
      <c r="J29" s="291">
        <f t="shared" si="2"/>
        <v>85.8027535095927</v>
      </c>
      <c r="K29" s="291" t="e">
        <f t="shared" si="3"/>
        <v>#DIV/0!</v>
      </c>
    </row>
    <row r="30" spans="2:11">
      <c r="B30" s="219"/>
      <c r="C30" s="219"/>
      <c r="D30" s="219">
        <v>6631</v>
      </c>
      <c r="E30" s="294" t="s">
        <v>58</v>
      </c>
      <c r="F30" s="295">
        <v>27914.92</v>
      </c>
      <c r="G30" s="295">
        <v>66128</v>
      </c>
      <c r="H30" s="295"/>
      <c r="I30" s="295">
        <v>23951.77</v>
      </c>
      <c r="J30" s="347">
        <f t="shared" si="2"/>
        <v>85.8027535095927</v>
      </c>
      <c r="K30" s="347" t="e">
        <f t="shared" si="3"/>
        <v>#DIV/0!</v>
      </c>
    </row>
    <row r="31" spans="1:11">
      <c r="A31" s="296"/>
      <c r="B31" s="219"/>
      <c r="C31" s="219"/>
      <c r="D31" s="297">
        <v>6632</v>
      </c>
      <c r="E31" s="294" t="s">
        <v>59</v>
      </c>
      <c r="F31" s="295"/>
      <c r="G31" s="295"/>
      <c r="H31" s="295"/>
      <c r="I31" s="295"/>
      <c r="J31" s="347" t="e">
        <f t="shared" si="2"/>
        <v>#DIV/0!</v>
      </c>
      <c r="K31" s="347" t="e">
        <f t="shared" si="3"/>
        <v>#DIV/0!</v>
      </c>
    </row>
    <row r="32" ht="41.45" customHeight="1" spans="1:11">
      <c r="A32" s="298"/>
      <c r="B32" s="299">
        <v>67</v>
      </c>
      <c r="C32" s="299"/>
      <c r="D32" s="299"/>
      <c r="E32" s="300" t="s">
        <v>60</v>
      </c>
      <c r="F32" s="301">
        <f>SUM(F33)</f>
        <v>84947.4</v>
      </c>
      <c r="G32" s="301">
        <f t="shared" ref="G32:I32" si="11">SUM(G33)</f>
        <v>208025</v>
      </c>
      <c r="H32" s="301">
        <f t="shared" si="11"/>
        <v>0</v>
      </c>
      <c r="I32" s="301">
        <f t="shared" si="11"/>
        <v>96179.14</v>
      </c>
      <c r="J32" s="336">
        <f t="shared" si="2"/>
        <v>113.221993845603</v>
      </c>
      <c r="K32" s="336" t="e">
        <f t="shared" si="3"/>
        <v>#DIV/0!</v>
      </c>
    </row>
    <row r="33" ht="39.6" spans="1:11">
      <c r="A33" s="302"/>
      <c r="B33" s="303"/>
      <c r="C33" s="304">
        <v>671</v>
      </c>
      <c r="D33" s="304"/>
      <c r="E33" s="110" t="s">
        <v>61</v>
      </c>
      <c r="F33" s="305">
        <v>84947.4</v>
      </c>
      <c r="G33" s="305">
        <f t="shared" ref="G33:I33" si="12">SUM(G34:G35)</f>
        <v>208025</v>
      </c>
      <c r="H33" s="305">
        <f t="shared" si="12"/>
        <v>0</v>
      </c>
      <c r="I33" s="305">
        <f t="shared" si="12"/>
        <v>96179.14</v>
      </c>
      <c r="J33" s="291">
        <f t="shared" si="2"/>
        <v>113.221993845603</v>
      </c>
      <c r="K33" s="291" t="e">
        <f t="shared" si="3"/>
        <v>#DIV/0!</v>
      </c>
    </row>
    <row r="34" ht="26.4" spans="1:11">
      <c r="A34" s="8"/>
      <c r="B34" s="220"/>
      <c r="C34" s="220"/>
      <c r="D34" s="12">
        <v>6711</v>
      </c>
      <c r="E34" s="81" t="s">
        <v>62</v>
      </c>
      <c r="F34" s="306">
        <v>84947.4</v>
      </c>
      <c r="G34" s="306">
        <v>208025</v>
      </c>
      <c r="H34" s="247"/>
      <c r="I34" s="350">
        <v>96179.14</v>
      </c>
      <c r="J34" s="347">
        <f t="shared" si="2"/>
        <v>113.221993845603</v>
      </c>
      <c r="K34" s="347" t="e">
        <f t="shared" si="3"/>
        <v>#DIV/0!</v>
      </c>
    </row>
    <row r="35" ht="26.4" spans="1:11">
      <c r="A35" s="8"/>
      <c r="B35" s="220"/>
      <c r="C35" s="220"/>
      <c r="D35" s="12">
        <v>6712</v>
      </c>
      <c r="E35" s="81" t="s">
        <v>63</v>
      </c>
      <c r="F35" s="306">
        <v>0</v>
      </c>
      <c r="G35" s="306">
        <v>0</v>
      </c>
      <c r="H35" s="247"/>
      <c r="I35" s="350">
        <v>0</v>
      </c>
      <c r="J35" s="347" t="e">
        <f t="shared" si="2"/>
        <v>#DIV/0!</v>
      </c>
      <c r="K35" s="347" t="e">
        <f t="shared" si="3"/>
        <v>#DIV/0!</v>
      </c>
    </row>
    <row r="36" ht="26.4" spans="1:11">
      <c r="A36" s="307">
        <v>7</v>
      </c>
      <c r="B36" s="308"/>
      <c r="C36" s="308"/>
      <c r="D36" s="308"/>
      <c r="E36" s="22" t="s">
        <v>64</v>
      </c>
      <c r="F36" s="309">
        <v>0</v>
      </c>
      <c r="G36" s="310">
        <v>0</v>
      </c>
      <c r="H36" s="310"/>
      <c r="I36" s="351">
        <f>SUM(I37)</f>
        <v>0</v>
      </c>
      <c r="J36" s="345" t="e">
        <f t="shared" si="2"/>
        <v>#DIV/0!</v>
      </c>
      <c r="K36" s="345" t="e">
        <f t="shared" si="3"/>
        <v>#DIV/0!</v>
      </c>
    </row>
    <row r="37" ht="26.4" spans="1:11">
      <c r="A37" s="252"/>
      <c r="B37" s="311">
        <v>72</v>
      </c>
      <c r="C37" s="31"/>
      <c r="D37" s="311"/>
      <c r="E37" s="312" t="s">
        <v>65</v>
      </c>
      <c r="F37" s="313">
        <v>0</v>
      </c>
      <c r="G37" s="313">
        <v>0</v>
      </c>
      <c r="H37" s="313"/>
      <c r="I37" s="313">
        <f>SUM(I38)</f>
        <v>0</v>
      </c>
      <c r="J37" s="336" t="e">
        <f t="shared" si="2"/>
        <v>#DIV/0!</v>
      </c>
      <c r="K37" s="336" t="e">
        <f t="shared" si="3"/>
        <v>#DIV/0!</v>
      </c>
    </row>
    <row r="38" ht="15.75" customHeight="1" spans="1:11">
      <c r="A38" s="248"/>
      <c r="B38" s="248"/>
      <c r="C38" s="274">
        <v>721</v>
      </c>
      <c r="D38" s="314"/>
      <c r="E38" s="315" t="s">
        <v>66</v>
      </c>
      <c r="F38" s="316">
        <v>0</v>
      </c>
      <c r="G38" s="316">
        <v>0</v>
      </c>
      <c r="H38" s="316"/>
      <c r="I38" s="316">
        <v>0</v>
      </c>
      <c r="J38" s="291" t="e">
        <f t="shared" si="2"/>
        <v>#DIV/0!</v>
      </c>
      <c r="K38" s="291" t="e">
        <f t="shared" si="3"/>
        <v>#DIV/0!</v>
      </c>
    </row>
    <row r="39" ht="15.75" customHeight="1" spans="1:11">
      <c r="A39" s="221"/>
      <c r="B39" s="230"/>
      <c r="C39" s="230"/>
      <c r="D39" s="276">
        <v>7211</v>
      </c>
      <c r="E39" s="277" t="s">
        <v>67</v>
      </c>
      <c r="F39" s="40">
        <v>0</v>
      </c>
      <c r="G39" s="40">
        <v>0</v>
      </c>
      <c r="H39" s="40"/>
      <c r="I39" s="346">
        <v>0</v>
      </c>
      <c r="J39" s="347" t="e">
        <f t="shared" si="2"/>
        <v>#DIV/0!</v>
      </c>
      <c r="K39" s="347" t="e">
        <f t="shared" si="3"/>
        <v>#DIV/0!</v>
      </c>
    </row>
    <row r="40" ht="26.4" spans="1:11">
      <c r="A40" s="240">
        <v>9</v>
      </c>
      <c r="B40" s="240"/>
      <c r="C40" s="240"/>
      <c r="D40" s="276" t="s">
        <v>68</v>
      </c>
      <c r="E40" s="277" t="s">
        <v>69</v>
      </c>
      <c r="F40" s="40"/>
      <c r="G40" s="251">
        <v>0</v>
      </c>
      <c r="H40" s="40"/>
      <c r="I40" s="346"/>
      <c r="J40" s="347" t="e">
        <f t="shared" si="2"/>
        <v>#DIV/0!</v>
      </c>
      <c r="K40" s="347" t="e">
        <f t="shared" si="3"/>
        <v>#DIV/0!</v>
      </c>
    </row>
    <row r="41" spans="1:11">
      <c r="A41" s="240"/>
      <c r="B41" s="240"/>
      <c r="C41" s="240"/>
      <c r="D41" s="276"/>
      <c r="E41" s="277"/>
      <c r="F41" s="40">
        <v>0</v>
      </c>
      <c r="G41" s="40">
        <v>0</v>
      </c>
      <c r="H41" s="40"/>
      <c r="I41" s="346"/>
      <c r="J41" s="347" t="e">
        <f t="shared" si="2"/>
        <v>#DIV/0!</v>
      </c>
      <c r="K41" s="347" t="e">
        <f t="shared" si="3"/>
        <v>#DIV/0!</v>
      </c>
    </row>
    <row r="42" spans="1:11">
      <c r="A42" s="240"/>
      <c r="B42" s="246"/>
      <c r="C42" s="249"/>
      <c r="D42" s="276"/>
      <c r="E42" s="277"/>
      <c r="F42" s="40"/>
      <c r="G42" s="40"/>
      <c r="H42" s="40"/>
      <c r="I42" s="346"/>
      <c r="J42" s="347" t="e">
        <f t="shared" si="2"/>
        <v>#DIV/0!</v>
      </c>
      <c r="K42" s="347" t="e">
        <f t="shared" si="3"/>
        <v>#DIV/0!</v>
      </c>
    </row>
    <row r="43" ht="28.8" spans="1:11">
      <c r="A43" s="231"/>
      <c r="B43" s="317"/>
      <c r="C43" s="318"/>
      <c r="D43" s="319"/>
      <c r="E43" s="320" t="s">
        <v>4</v>
      </c>
      <c r="F43" s="320" t="s">
        <v>70</v>
      </c>
      <c r="G43" s="320" t="s">
        <v>71</v>
      </c>
      <c r="H43" s="321" t="s">
        <v>35</v>
      </c>
      <c r="I43" s="320" t="s">
        <v>72</v>
      </c>
      <c r="J43" s="341" t="s">
        <v>37</v>
      </c>
      <c r="K43" s="341" t="s">
        <v>38</v>
      </c>
    </row>
    <row r="44" spans="1:11">
      <c r="A44" s="322"/>
      <c r="B44" s="322"/>
      <c r="C44" s="323"/>
      <c r="D44" s="324"/>
      <c r="E44" s="325">
        <v>1</v>
      </c>
      <c r="F44" s="326">
        <v>2</v>
      </c>
      <c r="G44" s="326">
        <v>3</v>
      </c>
      <c r="H44" s="326">
        <v>4</v>
      </c>
      <c r="I44" s="326">
        <v>5</v>
      </c>
      <c r="J44" s="343">
        <v>6</v>
      </c>
      <c r="K44" s="343">
        <v>7</v>
      </c>
    </row>
    <row r="45" spans="1:11">
      <c r="A45" s="327"/>
      <c r="B45" s="328"/>
      <c r="C45" s="329"/>
      <c r="D45" s="330"/>
      <c r="E45" s="331" t="s">
        <v>73</v>
      </c>
      <c r="F45" s="54">
        <f>F46+F102</f>
        <v>441721.24</v>
      </c>
      <c r="G45" s="54">
        <f>SUM(G46+G102)</f>
        <v>970257</v>
      </c>
      <c r="H45" s="54">
        <f t="shared" ref="H45:I45" si="13">H46+H102</f>
        <v>0</v>
      </c>
      <c r="I45" s="54">
        <f t="shared" si="13"/>
        <v>426119.36</v>
      </c>
      <c r="J45" s="352">
        <f>SUM(I45/F45*100)</f>
        <v>96.4679352978362</v>
      </c>
      <c r="K45" s="352" t="e">
        <f>SUM(I45/H45*100)</f>
        <v>#DIV/0!</v>
      </c>
    </row>
    <row r="46" spans="1:11">
      <c r="A46" s="235">
        <v>3</v>
      </c>
      <c r="B46" s="332"/>
      <c r="C46" s="333"/>
      <c r="D46" s="334"/>
      <c r="E46" s="335" t="s">
        <v>74</v>
      </c>
      <c r="F46" s="58">
        <f>SUM(F47+F57+F90)</f>
        <v>441721.24</v>
      </c>
      <c r="G46" s="58">
        <f t="shared" ref="G46:H46" si="14">G47+G57+G90+G96+G99</f>
        <v>970257</v>
      </c>
      <c r="H46" s="58">
        <f t="shared" si="14"/>
        <v>0</v>
      </c>
      <c r="I46" s="58">
        <f>SUM(I47+I57+I90+I96)</f>
        <v>426119.36</v>
      </c>
      <c r="J46" s="352">
        <f t="shared" ref="J46:J112" si="15">SUM(I46/F46*100)</f>
        <v>96.4679352978362</v>
      </c>
      <c r="K46" s="352" t="e">
        <f t="shared" ref="K46:K112" si="16">SUM(I46/H46*100)</f>
        <v>#DIV/0!</v>
      </c>
    </row>
    <row r="47" spans="1:11">
      <c r="A47" s="336"/>
      <c r="B47" s="336">
        <v>31</v>
      </c>
      <c r="C47" s="336"/>
      <c r="D47" s="336"/>
      <c r="E47" s="337" t="s">
        <v>75</v>
      </c>
      <c r="F47" s="338">
        <f>SUM(F48+F52+F54)</f>
        <v>319146.79</v>
      </c>
      <c r="G47" s="338">
        <f t="shared" ref="G47:H47" si="17">G48+G52+G54</f>
        <v>677363</v>
      </c>
      <c r="H47" s="338">
        <f t="shared" si="17"/>
        <v>0</v>
      </c>
      <c r="I47" s="338">
        <f>SUM(I48+I52+I54)</f>
        <v>296727.35</v>
      </c>
      <c r="J47" s="336">
        <f t="shared" si="15"/>
        <v>92.9751948938606</v>
      </c>
      <c r="K47" s="336" t="e">
        <f t="shared" si="16"/>
        <v>#DIV/0!</v>
      </c>
    </row>
    <row r="48" spans="1:11">
      <c r="A48" s="291"/>
      <c r="B48" s="291"/>
      <c r="C48" s="291">
        <v>311</v>
      </c>
      <c r="D48" s="291"/>
      <c r="E48" s="339" t="s">
        <v>76</v>
      </c>
      <c r="F48" s="204">
        <f>SUM(F49)</f>
        <v>265348.63</v>
      </c>
      <c r="G48" s="204">
        <f>SUM(G49:G51)</f>
        <v>566812</v>
      </c>
      <c r="H48" s="204"/>
      <c r="I48" s="204">
        <f>SUM(I49)</f>
        <v>247428.44</v>
      </c>
      <c r="J48" s="291">
        <f t="shared" si="15"/>
        <v>93.2465488892858</v>
      </c>
      <c r="K48" s="291" t="e">
        <f t="shared" si="16"/>
        <v>#DIV/0!</v>
      </c>
    </row>
    <row r="49" spans="1:11">
      <c r="A49" s="219"/>
      <c r="B49" s="219"/>
      <c r="C49" s="219"/>
      <c r="D49" s="219">
        <v>3111</v>
      </c>
      <c r="E49" s="340" t="s">
        <v>77</v>
      </c>
      <c r="F49" s="295">
        <v>265348.63</v>
      </c>
      <c r="G49" s="295">
        <v>566812</v>
      </c>
      <c r="H49" s="295"/>
      <c r="I49" s="295">
        <v>247428.44</v>
      </c>
      <c r="J49" s="347">
        <f t="shared" si="15"/>
        <v>93.2465488892858</v>
      </c>
      <c r="K49" s="347" t="e">
        <f t="shared" si="16"/>
        <v>#DIV/0!</v>
      </c>
    </row>
    <row r="50" spans="1:11">
      <c r="A50" s="219"/>
      <c r="B50" s="219"/>
      <c r="C50" s="219"/>
      <c r="D50" s="219">
        <v>3113</v>
      </c>
      <c r="E50" s="340" t="s">
        <v>78</v>
      </c>
      <c r="F50" s="295"/>
      <c r="G50" s="295"/>
      <c r="H50" s="295"/>
      <c r="I50" s="295"/>
      <c r="J50" s="347" t="e">
        <f t="shared" si="15"/>
        <v>#DIV/0!</v>
      </c>
      <c r="K50" s="347" t="e">
        <f t="shared" si="16"/>
        <v>#DIV/0!</v>
      </c>
    </row>
    <row r="51" spans="1:11">
      <c r="A51" s="219"/>
      <c r="B51" s="219"/>
      <c r="C51" s="219"/>
      <c r="D51" s="219">
        <v>3114</v>
      </c>
      <c r="E51" s="340" t="s">
        <v>79</v>
      </c>
      <c r="F51" s="295"/>
      <c r="G51" s="295"/>
      <c r="H51" s="295"/>
      <c r="I51" s="295"/>
      <c r="J51" s="347" t="e">
        <f t="shared" si="15"/>
        <v>#DIV/0!</v>
      </c>
      <c r="K51" s="347" t="e">
        <f t="shared" si="16"/>
        <v>#DIV/0!</v>
      </c>
    </row>
    <row r="52" spans="1:11">
      <c r="A52" s="291"/>
      <c r="B52" s="291"/>
      <c r="C52" s="291">
        <v>312</v>
      </c>
      <c r="D52" s="291"/>
      <c r="E52" s="339" t="s">
        <v>80</v>
      </c>
      <c r="F52" s="204">
        <f>SUM(F53)</f>
        <v>10015.78</v>
      </c>
      <c r="G52" s="204">
        <v>16800</v>
      </c>
      <c r="H52" s="204"/>
      <c r="I52" s="204">
        <f>SUM(I53)</f>
        <v>8600</v>
      </c>
      <c r="J52" s="291">
        <f t="shared" si="15"/>
        <v>85.8645058098321</v>
      </c>
      <c r="K52" s="291" t="e">
        <f t="shared" si="16"/>
        <v>#DIV/0!</v>
      </c>
    </row>
    <row r="53" spans="1:11">
      <c r="A53" s="219"/>
      <c r="B53" s="219"/>
      <c r="C53" s="219"/>
      <c r="D53" s="219">
        <v>3121</v>
      </c>
      <c r="E53" s="340" t="s">
        <v>80</v>
      </c>
      <c r="F53" s="295">
        <v>10015.78</v>
      </c>
      <c r="G53" s="295">
        <v>16800</v>
      </c>
      <c r="H53" s="295"/>
      <c r="I53" s="295">
        <v>8600</v>
      </c>
      <c r="J53" s="347">
        <f t="shared" si="15"/>
        <v>85.8645058098321</v>
      </c>
      <c r="K53" s="347" t="e">
        <f t="shared" si="16"/>
        <v>#DIV/0!</v>
      </c>
    </row>
    <row r="54" spans="1:11">
      <c r="A54" s="291"/>
      <c r="B54" s="291"/>
      <c r="C54" s="291">
        <v>313</v>
      </c>
      <c r="D54" s="291"/>
      <c r="E54" s="339" t="s">
        <v>81</v>
      </c>
      <c r="F54" s="204">
        <v>43782.38</v>
      </c>
      <c r="G54" s="204">
        <v>93751</v>
      </c>
      <c r="H54" s="204"/>
      <c r="I54" s="204">
        <f>SUM(I55)</f>
        <v>40698.91</v>
      </c>
      <c r="J54" s="291">
        <f t="shared" si="15"/>
        <v>92.9572809883794</v>
      </c>
      <c r="K54" s="291" t="e">
        <f t="shared" si="16"/>
        <v>#DIV/0!</v>
      </c>
    </row>
    <row r="55" spans="1:11">
      <c r="A55" s="219"/>
      <c r="B55" s="219"/>
      <c r="C55" s="219"/>
      <c r="D55" s="219">
        <v>3132</v>
      </c>
      <c r="E55" s="340" t="s">
        <v>82</v>
      </c>
      <c r="F55" s="295">
        <v>43782.38</v>
      </c>
      <c r="G55" s="295">
        <v>93751</v>
      </c>
      <c r="H55" s="295"/>
      <c r="I55" s="295">
        <v>40698.91</v>
      </c>
      <c r="J55" s="347">
        <f t="shared" si="15"/>
        <v>92.9572809883794</v>
      </c>
      <c r="K55" s="347" t="e">
        <f t="shared" si="16"/>
        <v>#DIV/0!</v>
      </c>
    </row>
    <row r="56" spans="1:11">
      <c r="A56" s="219"/>
      <c r="B56" s="219"/>
      <c r="C56" s="219"/>
      <c r="D56" s="219">
        <v>3133</v>
      </c>
      <c r="E56" s="340" t="s">
        <v>83</v>
      </c>
      <c r="F56" s="219">
        <v>0</v>
      </c>
      <c r="G56" s="219"/>
      <c r="H56" s="219"/>
      <c r="I56" s="219"/>
      <c r="J56" s="347" t="e">
        <f t="shared" si="15"/>
        <v>#DIV/0!</v>
      </c>
      <c r="K56" s="347" t="e">
        <f t="shared" si="16"/>
        <v>#DIV/0!</v>
      </c>
    </row>
    <row r="57" spans="1:11">
      <c r="A57" s="336"/>
      <c r="B57" s="336">
        <v>32</v>
      </c>
      <c r="C57" s="336"/>
      <c r="D57" s="336"/>
      <c r="E57" s="337" t="s">
        <v>84</v>
      </c>
      <c r="F57" s="338">
        <f>SUM(F58+F63+F70+F80+F82)</f>
        <v>122081.33</v>
      </c>
      <c r="G57" s="338">
        <f t="shared" ref="G57:I57" si="18">G58+G63+G70+G80+G82</f>
        <v>285604</v>
      </c>
      <c r="H57" s="338">
        <f t="shared" si="18"/>
        <v>0</v>
      </c>
      <c r="I57" s="338">
        <f>SUM(I58+I63+I70+I80+I82)</f>
        <v>129107.06</v>
      </c>
      <c r="J57" s="336">
        <f t="shared" si="15"/>
        <v>105.75495860014</v>
      </c>
      <c r="K57" s="336" t="e">
        <f t="shared" si="16"/>
        <v>#DIV/0!</v>
      </c>
    </row>
    <row r="58" spans="1:11">
      <c r="A58" s="291"/>
      <c r="B58" s="291"/>
      <c r="C58" s="291">
        <v>321</v>
      </c>
      <c r="D58" s="291"/>
      <c r="E58" s="339" t="s">
        <v>85</v>
      </c>
      <c r="F58" s="204">
        <f>SUM(F59:F62)</f>
        <v>18573.13</v>
      </c>
      <c r="G58" s="204">
        <v>53787</v>
      </c>
      <c r="H58" s="204">
        <f t="shared" ref="H58:I58" si="19">SUM(H59:H61)</f>
        <v>0</v>
      </c>
      <c r="I58" s="204">
        <v>15877.93</v>
      </c>
      <c r="J58" s="291">
        <f t="shared" si="15"/>
        <v>85.4887140724261</v>
      </c>
      <c r="K58" s="291" t="e">
        <f t="shared" si="16"/>
        <v>#DIV/0!</v>
      </c>
    </row>
    <row r="59" spans="1:11">
      <c r="A59" s="219"/>
      <c r="B59" s="219"/>
      <c r="C59" s="219"/>
      <c r="D59" s="219">
        <v>3211</v>
      </c>
      <c r="E59" s="340" t="s">
        <v>86</v>
      </c>
      <c r="F59" s="295">
        <v>2471.44</v>
      </c>
      <c r="G59" s="295">
        <v>0</v>
      </c>
      <c r="H59" s="295"/>
      <c r="I59" s="295">
        <v>0</v>
      </c>
      <c r="J59" s="347">
        <f t="shared" si="15"/>
        <v>0</v>
      </c>
      <c r="K59" s="347" t="e">
        <f t="shared" si="16"/>
        <v>#DIV/0!</v>
      </c>
    </row>
    <row r="60" ht="26.4" spans="1:11">
      <c r="A60" s="219"/>
      <c r="B60" s="219"/>
      <c r="C60" s="219"/>
      <c r="D60" s="219">
        <v>3212</v>
      </c>
      <c r="E60" s="340" t="s">
        <v>87</v>
      </c>
      <c r="F60" s="295">
        <v>12144.39</v>
      </c>
      <c r="G60" s="295"/>
      <c r="H60" s="295"/>
      <c r="I60" s="295">
        <v>0</v>
      </c>
      <c r="J60" s="347">
        <f t="shared" si="15"/>
        <v>0</v>
      </c>
      <c r="K60" s="347" t="e">
        <f t="shared" si="16"/>
        <v>#DIV/0!</v>
      </c>
    </row>
    <row r="61" spans="1:11">
      <c r="A61" s="219"/>
      <c r="B61" s="219"/>
      <c r="C61" s="219"/>
      <c r="D61" s="219">
        <v>3213</v>
      </c>
      <c r="E61" s="340" t="s">
        <v>88</v>
      </c>
      <c r="F61" s="219">
        <v>3957.3</v>
      </c>
      <c r="G61" s="295"/>
      <c r="H61" s="295"/>
      <c r="I61" s="295">
        <v>0</v>
      </c>
      <c r="J61" s="347">
        <f t="shared" si="15"/>
        <v>0</v>
      </c>
      <c r="K61" s="347" t="e">
        <f t="shared" si="16"/>
        <v>#DIV/0!</v>
      </c>
    </row>
    <row r="62" spans="1:11">
      <c r="A62" s="219"/>
      <c r="B62" s="219"/>
      <c r="C62" s="219"/>
      <c r="D62" s="219">
        <v>3214</v>
      </c>
      <c r="E62" s="340" t="s">
        <v>89</v>
      </c>
      <c r="F62" s="219"/>
      <c r="G62" s="219"/>
      <c r="H62" s="219"/>
      <c r="I62" s="219"/>
      <c r="J62" s="347" t="e">
        <f t="shared" si="15"/>
        <v>#DIV/0!</v>
      </c>
      <c r="K62" s="347" t="e">
        <f t="shared" si="16"/>
        <v>#DIV/0!</v>
      </c>
    </row>
    <row r="63" spans="1:11">
      <c r="A63" s="291"/>
      <c r="B63" s="291"/>
      <c r="C63" s="291">
        <v>322</v>
      </c>
      <c r="D63" s="291"/>
      <c r="E63" s="339" t="s">
        <v>90</v>
      </c>
      <c r="F63" s="204">
        <f>SUM(F64:F69)</f>
        <v>20342.56</v>
      </c>
      <c r="G63" s="204">
        <v>43786</v>
      </c>
      <c r="H63" s="204">
        <f t="shared" ref="H63:I63" si="20">SUM(H64:H69)</f>
        <v>0</v>
      </c>
      <c r="I63" s="204">
        <v>18388.75</v>
      </c>
      <c r="J63" s="291">
        <f t="shared" si="15"/>
        <v>90.3954566190293</v>
      </c>
      <c r="K63" s="291" t="e">
        <f t="shared" si="16"/>
        <v>#DIV/0!</v>
      </c>
    </row>
    <row r="64" spans="1:11">
      <c r="A64" s="219"/>
      <c r="B64" s="219"/>
      <c r="C64" s="219"/>
      <c r="D64" s="219">
        <v>3221</v>
      </c>
      <c r="E64" s="340" t="s">
        <v>91</v>
      </c>
      <c r="F64" s="295">
        <v>7144.44</v>
      </c>
      <c r="G64" s="295"/>
      <c r="H64" s="295"/>
      <c r="I64" s="295">
        <v>0</v>
      </c>
      <c r="J64" s="347">
        <f t="shared" si="15"/>
        <v>0</v>
      </c>
      <c r="K64" s="347" t="e">
        <f t="shared" si="16"/>
        <v>#DIV/0!</v>
      </c>
    </row>
    <row r="65" spans="1:11">
      <c r="A65" s="219"/>
      <c r="B65" s="219"/>
      <c r="C65" s="219"/>
      <c r="D65" s="219">
        <v>3222</v>
      </c>
      <c r="E65" s="340" t="s">
        <v>92</v>
      </c>
      <c r="F65" s="219">
        <v>10765.25</v>
      </c>
      <c r="G65" s="219"/>
      <c r="H65" s="219"/>
      <c r="I65" s="219">
        <v>0</v>
      </c>
      <c r="J65" s="347">
        <f t="shared" si="15"/>
        <v>0</v>
      </c>
      <c r="K65" s="347" t="e">
        <f t="shared" si="16"/>
        <v>#DIV/0!</v>
      </c>
    </row>
    <row r="66" spans="1:11">
      <c r="A66" s="219"/>
      <c r="B66" s="219"/>
      <c r="C66" s="219"/>
      <c r="D66" s="219">
        <v>3223</v>
      </c>
      <c r="E66" s="340" t="s">
        <v>93</v>
      </c>
      <c r="F66" s="295">
        <v>2432.87</v>
      </c>
      <c r="G66" s="295"/>
      <c r="H66" s="295"/>
      <c r="I66" s="295">
        <v>0</v>
      </c>
      <c r="J66" s="347">
        <f t="shared" si="15"/>
        <v>0</v>
      </c>
      <c r="K66" s="347" t="e">
        <f t="shared" si="16"/>
        <v>#DIV/0!</v>
      </c>
    </row>
    <row r="67" ht="26.4" spans="1:11">
      <c r="A67" s="219"/>
      <c r="B67" s="219"/>
      <c r="C67" s="219"/>
      <c r="D67" s="219">
        <v>3224</v>
      </c>
      <c r="E67" s="340" t="s">
        <v>94</v>
      </c>
      <c r="F67" s="295">
        <v>0</v>
      </c>
      <c r="G67" s="295"/>
      <c r="H67" s="295"/>
      <c r="I67" s="295">
        <v>0</v>
      </c>
      <c r="J67" s="347" t="e">
        <f t="shared" si="15"/>
        <v>#DIV/0!</v>
      </c>
      <c r="K67" s="347" t="e">
        <f t="shared" si="16"/>
        <v>#DIV/0!</v>
      </c>
    </row>
    <row r="68" spans="1:11">
      <c r="A68" s="219"/>
      <c r="B68" s="219"/>
      <c r="C68" s="219"/>
      <c r="D68" s="219">
        <v>3225</v>
      </c>
      <c r="E68" s="340" t="s">
        <v>95</v>
      </c>
      <c r="F68" s="219">
        <v>0</v>
      </c>
      <c r="G68" s="219"/>
      <c r="H68" s="219"/>
      <c r="I68" s="219">
        <v>0</v>
      </c>
      <c r="J68" s="347" t="e">
        <f t="shared" si="15"/>
        <v>#DIV/0!</v>
      </c>
      <c r="K68" s="347" t="e">
        <f t="shared" si="16"/>
        <v>#DIV/0!</v>
      </c>
    </row>
    <row r="69" ht="26.4" spans="1:11">
      <c r="A69" s="219"/>
      <c r="B69" s="219"/>
      <c r="C69" s="219"/>
      <c r="D69" s="219">
        <v>3227</v>
      </c>
      <c r="E69" s="340" t="s">
        <v>96</v>
      </c>
      <c r="F69" s="219"/>
      <c r="G69" s="219"/>
      <c r="H69" s="219"/>
      <c r="I69" s="219"/>
      <c r="J69" s="347" t="e">
        <f t="shared" si="15"/>
        <v>#DIV/0!</v>
      </c>
      <c r="K69" s="347" t="e">
        <f t="shared" si="16"/>
        <v>#DIV/0!</v>
      </c>
    </row>
    <row r="70" spans="1:11">
      <c r="A70" s="291"/>
      <c r="B70" s="291"/>
      <c r="C70" s="291">
        <v>323</v>
      </c>
      <c r="D70" s="291"/>
      <c r="E70" s="339" t="s">
        <v>97</v>
      </c>
      <c r="F70" s="204">
        <f>SUM(F71:F79)</f>
        <v>80194.9</v>
      </c>
      <c r="G70" s="204">
        <v>172923</v>
      </c>
      <c r="H70" s="204">
        <f t="shared" ref="H70:I70" si="21">SUM(H71:H79)</f>
        <v>0</v>
      </c>
      <c r="I70" s="204">
        <v>81541.94</v>
      </c>
      <c r="J70" s="291">
        <f t="shared" si="15"/>
        <v>101.679707811843</v>
      </c>
      <c r="K70" s="291" t="e">
        <f t="shared" si="16"/>
        <v>#DIV/0!</v>
      </c>
    </row>
    <row r="71" spans="1:11">
      <c r="A71" s="219"/>
      <c r="B71" s="219"/>
      <c r="C71" s="219"/>
      <c r="D71" s="219">
        <v>3231</v>
      </c>
      <c r="E71" s="340" t="s">
        <v>98</v>
      </c>
      <c r="F71" s="295">
        <v>59232.88</v>
      </c>
      <c r="G71" s="295"/>
      <c r="H71" s="295"/>
      <c r="I71" s="295">
        <v>0</v>
      </c>
      <c r="J71" s="347">
        <f t="shared" si="15"/>
        <v>0</v>
      </c>
      <c r="K71" s="347" t="e">
        <f t="shared" si="16"/>
        <v>#DIV/0!</v>
      </c>
    </row>
    <row r="72" ht="26.4" spans="1:11">
      <c r="A72" s="219"/>
      <c r="B72" s="219"/>
      <c r="C72" s="219"/>
      <c r="D72" s="219">
        <v>3232</v>
      </c>
      <c r="E72" s="340" t="s">
        <v>99</v>
      </c>
      <c r="F72" s="295">
        <v>851.25</v>
      </c>
      <c r="G72" s="295"/>
      <c r="H72" s="295"/>
      <c r="I72" s="295">
        <v>0</v>
      </c>
      <c r="J72" s="347">
        <f t="shared" si="15"/>
        <v>0</v>
      </c>
      <c r="K72" s="347" t="e">
        <f t="shared" si="16"/>
        <v>#DIV/0!</v>
      </c>
    </row>
    <row r="73" spans="1:11">
      <c r="A73" s="219"/>
      <c r="B73" s="219"/>
      <c r="C73" s="219"/>
      <c r="D73" s="219">
        <v>3233</v>
      </c>
      <c r="E73" s="340" t="s">
        <v>100</v>
      </c>
      <c r="F73" s="219">
        <v>820</v>
      </c>
      <c r="G73" s="219"/>
      <c r="H73" s="219"/>
      <c r="I73" s="219">
        <v>0</v>
      </c>
      <c r="J73" s="347">
        <f t="shared" si="15"/>
        <v>0</v>
      </c>
      <c r="K73" s="347" t="e">
        <f t="shared" si="16"/>
        <v>#DIV/0!</v>
      </c>
    </row>
    <row r="74" spans="1:11">
      <c r="A74" s="219"/>
      <c r="B74" s="219"/>
      <c r="C74" s="219"/>
      <c r="D74" s="219">
        <v>3234</v>
      </c>
      <c r="E74" s="340" t="s">
        <v>101</v>
      </c>
      <c r="F74" s="295">
        <v>374.18</v>
      </c>
      <c r="G74" s="295"/>
      <c r="H74" s="295"/>
      <c r="I74" s="295">
        <v>0</v>
      </c>
      <c r="J74" s="347">
        <f t="shared" si="15"/>
        <v>0</v>
      </c>
      <c r="K74" s="347" t="e">
        <f t="shared" si="16"/>
        <v>#DIV/0!</v>
      </c>
    </row>
    <row r="75" spans="1:11">
      <c r="A75" s="219"/>
      <c r="B75" s="219"/>
      <c r="C75" s="219"/>
      <c r="D75" s="219">
        <v>3235</v>
      </c>
      <c r="E75" s="340" t="s">
        <v>102</v>
      </c>
      <c r="F75" s="219">
        <v>0</v>
      </c>
      <c r="G75" s="219"/>
      <c r="H75" s="219"/>
      <c r="I75" s="219">
        <v>0</v>
      </c>
      <c r="J75" s="347" t="e">
        <f t="shared" si="15"/>
        <v>#DIV/0!</v>
      </c>
      <c r="K75" s="347" t="e">
        <f t="shared" si="16"/>
        <v>#DIV/0!</v>
      </c>
    </row>
    <row r="76" spans="1:11">
      <c r="A76" s="219"/>
      <c r="B76" s="219"/>
      <c r="C76" s="219"/>
      <c r="D76" s="219">
        <v>3236</v>
      </c>
      <c r="E76" s="340" t="s">
        <v>103</v>
      </c>
      <c r="F76" s="295">
        <v>40.2</v>
      </c>
      <c r="G76" s="295"/>
      <c r="H76" s="295"/>
      <c r="I76" s="295">
        <v>0</v>
      </c>
      <c r="J76" s="347">
        <f t="shared" si="15"/>
        <v>0</v>
      </c>
      <c r="K76" s="347" t="e">
        <f t="shared" si="16"/>
        <v>#DIV/0!</v>
      </c>
    </row>
    <row r="77" spans="1:11">
      <c r="A77" s="219"/>
      <c r="B77" s="219"/>
      <c r="C77" s="219"/>
      <c r="D77" s="219">
        <v>3237</v>
      </c>
      <c r="E77" s="340" t="s">
        <v>104</v>
      </c>
      <c r="F77" s="295">
        <v>8777.11</v>
      </c>
      <c r="G77" s="219"/>
      <c r="H77" s="219"/>
      <c r="I77" s="295">
        <v>0</v>
      </c>
      <c r="J77" s="347">
        <f t="shared" si="15"/>
        <v>0</v>
      </c>
      <c r="K77" s="347" t="e">
        <f t="shared" si="16"/>
        <v>#DIV/0!</v>
      </c>
    </row>
    <row r="78" spans="1:11">
      <c r="A78" s="219"/>
      <c r="B78" s="219"/>
      <c r="C78" s="219"/>
      <c r="D78" s="219">
        <v>3238</v>
      </c>
      <c r="E78" s="340" t="s">
        <v>105</v>
      </c>
      <c r="F78" s="219">
        <v>8305.58</v>
      </c>
      <c r="G78" s="295"/>
      <c r="H78" s="295"/>
      <c r="I78" s="295">
        <v>0</v>
      </c>
      <c r="J78" s="347">
        <f t="shared" si="15"/>
        <v>0</v>
      </c>
      <c r="K78" s="347" t="e">
        <f t="shared" si="16"/>
        <v>#DIV/0!</v>
      </c>
    </row>
    <row r="79" spans="1:11">
      <c r="A79" s="219"/>
      <c r="B79" s="219"/>
      <c r="C79" s="219"/>
      <c r="D79" s="219">
        <v>3239</v>
      </c>
      <c r="E79" s="340" t="s">
        <v>106</v>
      </c>
      <c r="F79" s="219">
        <v>1793.7</v>
      </c>
      <c r="G79" s="219"/>
      <c r="H79" s="219"/>
      <c r="I79" s="219">
        <v>0</v>
      </c>
      <c r="J79" s="347">
        <f t="shared" si="15"/>
        <v>0</v>
      </c>
      <c r="K79" s="347" t="e">
        <f t="shared" si="16"/>
        <v>#DIV/0!</v>
      </c>
    </row>
    <row r="80" ht="26.4" spans="1:11">
      <c r="A80" s="291"/>
      <c r="B80" s="291"/>
      <c r="C80" s="291">
        <v>324</v>
      </c>
      <c r="D80" s="291"/>
      <c r="E80" s="339" t="s">
        <v>107</v>
      </c>
      <c r="F80" s="291">
        <f>SUM(F81)</f>
        <v>2149.38</v>
      </c>
      <c r="G80" s="291">
        <v>3100</v>
      </c>
      <c r="H80" s="291">
        <f t="shared" ref="H80:I80" si="22">SUM(H81)</f>
        <v>0</v>
      </c>
      <c r="I80" s="291">
        <v>1981.2</v>
      </c>
      <c r="J80" s="291">
        <f t="shared" si="15"/>
        <v>92.1754180275242</v>
      </c>
      <c r="K80" s="291" t="e">
        <f t="shared" si="16"/>
        <v>#DIV/0!</v>
      </c>
    </row>
    <row r="81" ht="26.4" spans="1:11">
      <c r="A81" s="347"/>
      <c r="B81" s="347"/>
      <c r="C81" s="347"/>
      <c r="D81" s="347">
        <v>3241</v>
      </c>
      <c r="E81" s="353" t="s">
        <v>107</v>
      </c>
      <c r="F81" s="347">
        <v>2149.38</v>
      </c>
      <c r="G81" s="347">
        <v>3100</v>
      </c>
      <c r="H81" s="347"/>
      <c r="I81" s="347">
        <v>0</v>
      </c>
      <c r="J81" s="347">
        <f t="shared" si="15"/>
        <v>0</v>
      </c>
      <c r="K81" s="347" t="e">
        <f t="shared" si="16"/>
        <v>#DIV/0!</v>
      </c>
    </row>
    <row r="82" spans="1:11">
      <c r="A82" s="291"/>
      <c r="B82" s="291"/>
      <c r="C82" s="291">
        <v>329</v>
      </c>
      <c r="D82" s="291"/>
      <c r="E82" s="339" t="s">
        <v>108</v>
      </c>
      <c r="F82" s="204">
        <f>SUM(F85:F89)</f>
        <v>821.36</v>
      </c>
      <c r="G82" s="204">
        <v>12008</v>
      </c>
      <c r="H82" s="204">
        <f t="shared" ref="H82:I82" si="23">SUM(H83:H89)</f>
        <v>0</v>
      </c>
      <c r="I82" s="204">
        <v>11317.24</v>
      </c>
      <c r="J82" s="291">
        <f t="shared" si="15"/>
        <v>1377.86597837733</v>
      </c>
      <c r="K82" s="291" t="e">
        <f t="shared" si="16"/>
        <v>#DIV/0!</v>
      </c>
    </row>
    <row r="83" ht="26.4" spans="1:11">
      <c r="A83" s="219"/>
      <c r="B83" s="219"/>
      <c r="C83" s="219"/>
      <c r="D83" s="219">
        <v>3291</v>
      </c>
      <c r="E83" s="340" t="s">
        <v>109</v>
      </c>
      <c r="F83" s="219"/>
      <c r="G83" s="219"/>
      <c r="H83" s="295"/>
      <c r="I83" s="295"/>
      <c r="J83" s="347" t="e">
        <f t="shared" si="15"/>
        <v>#DIV/0!</v>
      </c>
      <c r="K83" s="347" t="e">
        <f t="shared" si="16"/>
        <v>#DIV/0!</v>
      </c>
    </row>
    <row r="84" spans="1:11">
      <c r="A84" s="219"/>
      <c r="B84" s="219"/>
      <c r="C84" s="219"/>
      <c r="D84" s="219">
        <v>3292</v>
      </c>
      <c r="E84" s="340" t="s">
        <v>110</v>
      </c>
      <c r="F84" s="219"/>
      <c r="G84" s="219"/>
      <c r="H84" s="219"/>
      <c r="I84" s="219"/>
      <c r="J84" s="347" t="e">
        <f t="shared" si="15"/>
        <v>#DIV/0!</v>
      </c>
      <c r="K84" s="347" t="e">
        <f t="shared" si="16"/>
        <v>#DIV/0!</v>
      </c>
    </row>
    <row r="85" spans="1:11">
      <c r="A85" s="219"/>
      <c r="B85" s="219"/>
      <c r="C85" s="219"/>
      <c r="D85" s="219">
        <v>3293</v>
      </c>
      <c r="E85" s="340" t="s">
        <v>111</v>
      </c>
      <c r="F85" s="219">
        <v>0</v>
      </c>
      <c r="G85" s="219"/>
      <c r="H85" s="219"/>
      <c r="I85" s="219">
        <v>0</v>
      </c>
      <c r="J85" s="347" t="e">
        <f t="shared" si="15"/>
        <v>#DIV/0!</v>
      </c>
      <c r="K85" s="347" t="e">
        <f t="shared" si="16"/>
        <v>#DIV/0!</v>
      </c>
    </row>
    <row r="86" spans="1:11">
      <c r="A86" s="219"/>
      <c r="B86" s="219"/>
      <c r="C86" s="219"/>
      <c r="D86" s="219">
        <v>3294</v>
      </c>
      <c r="E86" s="340" t="s">
        <v>112</v>
      </c>
      <c r="F86" s="219">
        <v>95</v>
      </c>
      <c r="G86" s="219"/>
      <c r="H86" s="219"/>
      <c r="I86" s="219">
        <v>0</v>
      </c>
      <c r="J86" s="347">
        <f t="shared" si="15"/>
        <v>0</v>
      </c>
      <c r="K86" s="347" t="e">
        <f t="shared" si="16"/>
        <v>#DIV/0!</v>
      </c>
    </row>
    <row r="87" spans="1:11">
      <c r="A87" s="219"/>
      <c r="B87" s="219"/>
      <c r="C87" s="219"/>
      <c r="D87" s="219">
        <v>3295</v>
      </c>
      <c r="E87" s="340" t="s">
        <v>113</v>
      </c>
      <c r="F87" s="219">
        <v>66.36</v>
      </c>
      <c r="G87" s="219"/>
      <c r="H87" s="219"/>
      <c r="I87" s="219">
        <v>0</v>
      </c>
      <c r="J87" s="347">
        <f t="shared" si="15"/>
        <v>0</v>
      </c>
      <c r="K87" s="347" t="e">
        <f t="shared" si="16"/>
        <v>#DIV/0!</v>
      </c>
    </row>
    <row r="88" spans="1:11">
      <c r="A88" s="219"/>
      <c r="B88" s="219"/>
      <c r="C88" s="219"/>
      <c r="D88" s="219">
        <v>3296</v>
      </c>
      <c r="E88" s="340" t="s">
        <v>114</v>
      </c>
      <c r="F88" s="295">
        <v>0</v>
      </c>
      <c r="G88" s="219"/>
      <c r="H88" s="219"/>
      <c r="I88" s="219">
        <v>0</v>
      </c>
      <c r="J88" s="347" t="e">
        <f t="shared" si="15"/>
        <v>#DIV/0!</v>
      </c>
      <c r="K88" s="347" t="e">
        <f t="shared" si="16"/>
        <v>#DIV/0!</v>
      </c>
    </row>
    <row r="89" spans="1:11">
      <c r="A89" s="219"/>
      <c r="B89" s="219"/>
      <c r="C89" s="219"/>
      <c r="D89" s="219">
        <v>3299</v>
      </c>
      <c r="E89" s="340" t="s">
        <v>108</v>
      </c>
      <c r="F89" s="295">
        <v>660</v>
      </c>
      <c r="G89" s="219"/>
      <c r="H89" s="295"/>
      <c r="I89" s="295">
        <v>0</v>
      </c>
      <c r="J89" s="347">
        <f t="shared" si="15"/>
        <v>0</v>
      </c>
      <c r="K89" s="347" t="e">
        <f t="shared" si="16"/>
        <v>#DIV/0!</v>
      </c>
    </row>
    <row r="90" spans="1:11">
      <c r="A90" s="336"/>
      <c r="B90" s="336">
        <v>34</v>
      </c>
      <c r="C90" s="336"/>
      <c r="D90" s="336"/>
      <c r="E90" s="337" t="s">
        <v>115</v>
      </c>
      <c r="F90" s="338">
        <f>SUM(F91)</f>
        <v>493.12</v>
      </c>
      <c r="G90" s="338">
        <f>SUM(G91)</f>
        <v>150</v>
      </c>
      <c r="H90" s="338">
        <f t="shared" ref="H90:I90" si="24">SUM(H91)</f>
        <v>0</v>
      </c>
      <c r="I90" s="338">
        <f t="shared" si="24"/>
        <v>149.42</v>
      </c>
      <c r="J90" s="336">
        <f t="shared" si="15"/>
        <v>30.3009409474367</v>
      </c>
      <c r="K90" s="336" t="e">
        <f t="shared" si="16"/>
        <v>#DIV/0!</v>
      </c>
    </row>
    <row r="91" spans="1:11">
      <c r="A91" s="291"/>
      <c r="B91" s="291"/>
      <c r="C91" s="291">
        <v>343</v>
      </c>
      <c r="D91" s="291"/>
      <c r="E91" s="339" t="s">
        <v>116</v>
      </c>
      <c r="F91" s="204">
        <f>SUM(F92)</f>
        <v>493.12</v>
      </c>
      <c r="G91" s="204">
        <v>150</v>
      </c>
      <c r="H91" s="204">
        <f t="shared" ref="H91:I91" si="25">SUM(H92:H95)</f>
        <v>0</v>
      </c>
      <c r="I91" s="204">
        <f>SUM(I92)</f>
        <v>149.42</v>
      </c>
      <c r="J91" s="291">
        <f t="shared" si="15"/>
        <v>30.3009409474367</v>
      </c>
      <c r="K91" s="291" t="e">
        <f t="shared" si="16"/>
        <v>#DIV/0!</v>
      </c>
    </row>
    <row r="92" ht="26.4" spans="1:11">
      <c r="A92" s="219"/>
      <c r="B92" s="219"/>
      <c r="C92" s="219"/>
      <c r="D92" s="219">
        <v>3431</v>
      </c>
      <c r="E92" s="340" t="s">
        <v>117</v>
      </c>
      <c r="F92" s="219">
        <v>493.12</v>
      </c>
      <c r="G92" s="219">
        <v>150</v>
      </c>
      <c r="H92" s="219"/>
      <c r="I92" s="219">
        <v>149.42</v>
      </c>
      <c r="J92" s="347">
        <f t="shared" si="15"/>
        <v>30.3009409474367</v>
      </c>
      <c r="K92" s="347" t="e">
        <f t="shared" si="16"/>
        <v>#DIV/0!</v>
      </c>
    </row>
    <row r="93" ht="26.4" spans="1:11">
      <c r="A93" s="219"/>
      <c r="B93" s="219"/>
      <c r="C93" s="219"/>
      <c r="D93" s="219">
        <v>3432</v>
      </c>
      <c r="E93" s="340" t="s">
        <v>118</v>
      </c>
      <c r="F93" s="219"/>
      <c r="G93" s="219"/>
      <c r="H93" s="219"/>
      <c r="I93" s="219"/>
      <c r="J93" s="347" t="e">
        <f t="shared" si="15"/>
        <v>#DIV/0!</v>
      </c>
      <c r="K93" s="347" t="e">
        <f t="shared" si="16"/>
        <v>#DIV/0!</v>
      </c>
    </row>
    <row r="94" spans="1:11">
      <c r="A94" s="219"/>
      <c r="B94" s="219"/>
      <c r="C94" s="219"/>
      <c r="D94" s="219">
        <v>3433</v>
      </c>
      <c r="E94" s="340" t="s">
        <v>119</v>
      </c>
      <c r="F94" s="295">
        <v>0</v>
      </c>
      <c r="G94" s="219"/>
      <c r="H94" s="219"/>
      <c r="I94" s="219">
        <v>0</v>
      </c>
      <c r="J94" s="347" t="e">
        <f t="shared" si="15"/>
        <v>#DIV/0!</v>
      </c>
      <c r="K94" s="347" t="e">
        <f t="shared" si="16"/>
        <v>#DIV/0!</v>
      </c>
    </row>
    <row r="95" spans="1:11">
      <c r="A95" s="219"/>
      <c r="B95" s="219"/>
      <c r="C95" s="219"/>
      <c r="D95" s="219">
        <v>3434</v>
      </c>
      <c r="E95" s="340" t="s">
        <v>120</v>
      </c>
      <c r="F95" s="219"/>
      <c r="G95" s="219"/>
      <c r="H95" s="219"/>
      <c r="I95" s="219"/>
      <c r="J95" s="347" t="e">
        <f t="shared" si="15"/>
        <v>#DIV/0!</v>
      </c>
      <c r="K95" s="347" t="e">
        <f t="shared" si="16"/>
        <v>#DIV/0!</v>
      </c>
    </row>
    <row r="96" ht="26.4" spans="1:11">
      <c r="A96" s="336"/>
      <c r="B96" s="336">
        <v>37</v>
      </c>
      <c r="C96" s="336"/>
      <c r="D96" s="336"/>
      <c r="E96" s="337" t="s">
        <v>121</v>
      </c>
      <c r="F96" s="336">
        <f>SUM(F97)</f>
        <v>0</v>
      </c>
      <c r="G96" s="336">
        <f t="shared" ref="G96:I97" si="26">SUM(G97)</f>
        <v>7000</v>
      </c>
      <c r="H96" s="336">
        <f t="shared" si="26"/>
        <v>0</v>
      </c>
      <c r="I96" s="336">
        <f t="shared" si="26"/>
        <v>135.53</v>
      </c>
      <c r="J96" s="336" t="e">
        <f t="shared" si="15"/>
        <v>#DIV/0!</v>
      </c>
      <c r="K96" s="336" t="e">
        <f t="shared" si="16"/>
        <v>#DIV/0!</v>
      </c>
    </row>
    <row r="97" ht="26.4" spans="1:11">
      <c r="A97" s="291"/>
      <c r="B97" s="291"/>
      <c r="C97" s="291">
        <v>372</v>
      </c>
      <c r="D97" s="291"/>
      <c r="E97" s="339" t="s">
        <v>122</v>
      </c>
      <c r="F97" s="291">
        <f>SUM(F98)</f>
        <v>0</v>
      </c>
      <c r="G97" s="291">
        <v>7000</v>
      </c>
      <c r="H97" s="291">
        <f t="shared" si="26"/>
        <v>0</v>
      </c>
      <c r="I97" s="291">
        <v>135.53</v>
      </c>
      <c r="J97" s="291" t="e">
        <f t="shared" si="15"/>
        <v>#DIV/0!</v>
      </c>
      <c r="K97" s="291" t="e">
        <f t="shared" si="16"/>
        <v>#DIV/0!</v>
      </c>
    </row>
    <row r="98" ht="26.4" spans="1:11">
      <c r="A98" s="219"/>
      <c r="B98" s="219"/>
      <c r="C98" s="219"/>
      <c r="D98" s="219">
        <v>3712</v>
      </c>
      <c r="E98" s="340" t="s">
        <v>123</v>
      </c>
      <c r="F98" s="219"/>
      <c r="G98" s="219">
        <v>0</v>
      </c>
      <c r="H98" s="219"/>
      <c r="I98" s="219"/>
      <c r="J98" s="347" t="e">
        <f t="shared" si="15"/>
        <v>#DIV/0!</v>
      </c>
      <c r="K98" s="347" t="e">
        <f t="shared" si="16"/>
        <v>#DIV/0!</v>
      </c>
    </row>
    <row r="99" spans="1:11">
      <c r="A99" s="336"/>
      <c r="B99" s="336">
        <v>38</v>
      </c>
      <c r="C99" s="336"/>
      <c r="D99" s="336"/>
      <c r="E99" s="337" t="s">
        <v>124</v>
      </c>
      <c r="F99" s="336">
        <f>SUM(F100)</f>
        <v>0</v>
      </c>
      <c r="G99" s="336">
        <f t="shared" ref="G99:I100" si="27">SUM(G100)</f>
        <v>140</v>
      </c>
      <c r="H99" s="336">
        <f t="shared" si="27"/>
        <v>0</v>
      </c>
      <c r="I99" s="336">
        <f t="shared" si="27"/>
        <v>0</v>
      </c>
      <c r="J99" s="336" t="e">
        <f t="shared" si="15"/>
        <v>#DIV/0!</v>
      </c>
      <c r="K99" s="336" t="e">
        <f t="shared" si="16"/>
        <v>#DIV/0!</v>
      </c>
    </row>
    <row r="100" spans="1:11">
      <c r="A100" s="291"/>
      <c r="B100" s="291"/>
      <c r="C100" s="291">
        <v>381</v>
      </c>
      <c r="D100" s="291"/>
      <c r="E100" s="339" t="s">
        <v>58</v>
      </c>
      <c r="F100" s="291">
        <f>SUM(F101)</f>
        <v>0</v>
      </c>
      <c r="G100" s="291">
        <v>140</v>
      </c>
      <c r="H100" s="291">
        <f t="shared" si="27"/>
        <v>0</v>
      </c>
      <c r="I100" s="291">
        <f t="shared" si="27"/>
        <v>0</v>
      </c>
      <c r="J100" s="291" t="e">
        <f t="shared" si="15"/>
        <v>#DIV/0!</v>
      </c>
      <c r="K100" s="291" t="e">
        <f t="shared" si="16"/>
        <v>#DIV/0!</v>
      </c>
    </row>
    <row r="101" spans="1:11">
      <c r="A101" s="219"/>
      <c r="B101" s="219"/>
      <c r="C101" s="219"/>
      <c r="D101" s="219">
        <v>3812</v>
      </c>
      <c r="E101" s="340" t="s">
        <v>125</v>
      </c>
      <c r="F101" s="219">
        <v>0</v>
      </c>
      <c r="G101" s="219">
        <v>0</v>
      </c>
      <c r="H101" s="219"/>
      <c r="I101" s="219"/>
      <c r="J101" s="347" t="e">
        <f t="shared" si="15"/>
        <v>#DIV/0!</v>
      </c>
      <c r="K101" s="347" t="e">
        <f t="shared" si="16"/>
        <v>#DIV/0!</v>
      </c>
    </row>
    <row r="102" ht="26.4" spans="1:11">
      <c r="A102" s="354">
        <v>4</v>
      </c>
      <c r="B102" s="354"/>
      <c r="C102" s="354"/>
      <c r="D102" s="354"/>
      <c r="E102" s="355" t="s">
        <v>126</v>
      </c>
      <c r="F102" s="356">
        <f>F103+F113</f>
        <v>0</v>
      </c>
      <c r="G102" s="356">
        <f>SUM(G104+G113)</f>
        <v>0</v>
      </c>
      <c r="H102" s="356">
        <f t="shared" ref="H102:I102" si="28">H103+H113</f>
        <v>0</v>
      </c>
      <c r="I102" s="356">
        <f t="shared" si="28"/>
        <v>0</v>
      </c>
      <c r="J102" s="354" t="e">
        <f t="shared" si="15"/>
        <v>#DIV/0!</v>
      </c>
      <c r="K102" s="354" t="e">
        <f t="shared" si="16"/>
        <v>#DIV/0!</v>
      </c>
    </row>
    <row r="103" ht="26.4" spans="1:11">
      <c r="A103" s="336"/>
      <c r="B103" s="336">
        <v>42</v>
      </c>
      <c r="C103" s="336"/>
      <c r="D103" s="336"/>
      <c r="E103" s="337" t="s">
        <v>127</v>
      </c>
      <c r="F103" s="338">
        <f>F104+F111</f>
        <v>0</v>
      </c>
      <c r="G103" s="338">
        <f>SUM(G111+G116)</f>
        <v>4100</v>
      </c>
      <c r="H103" s="338">
        <f t="shared" ref="H103:I103" si="29">H104+H111</f>
        <v>0</v>
      </c>
      <c r="I103" s="338">
        <f t="shared" si="29"/>
        <v>0</v>
      </c>
      <c r="J103" s="336" t="e">
        <f t="shared" si="15"/>
        <v>#DIV/0!</v>
      </c>
      <c r="K103" s="336" t="e">
        <f t="shared" si="16"/>
        <v>#DIV/0!</v>
      </c>
    </row>
    <row r="104" spans="1:11">
      <c r="A104" s="291"/>
      <c r="B104" s="291"/>
      <c r="C104" s="291">
        <v>422</v>
      </c>
      <c r="D104" s="291"/>
      <c r="E104" s="339" t="s">
        <v>128</v>
      </c>
      <c r="F104" s="204">
        <f>SUM(F105:F110)</f>
        <v>0</v>
      </c>
      <c r="G104" s="204">
        <v>0</v>
      </c>
      <c r="H104" s="204">
        <f t="shared" ref="G104:I104" si="30">SUM(H105:H110)</f>
        <v>0</v>
      </c>
      <c r="I104" s="204">
        <f t="shared" si="30"/>
        <v>0</v>
      </c>
      <c r="J104" s="291" t="e">
        <f t="shared" si="15"/>
        <v>#DIV/0!</v>
      </c>
      <c r="K104" s="291" t="e">
        <f t="shared" si="16"/>
        <v>#DIV/0!</v>
      </c>
    </row>
    <row r="105" spans="1:11">
      <c r="A105" s="219"/>
      <c r="B105" s="219"/>
      <c r="C105" s="219"/>
      <c r="D105" s="219">
        <v>4221</v>
      </c>
      <c r="E105" s="340" t="s">
        <v>129</v>
      </c>
      <c r="F105" s="295">
        <v>0</v>
      </c>
      <c r="G105" s="219">
        <v>0</v>
      </c>
      <c r="H105" s="219"/>
      <c r="I105" s="219">
        <v>0</v>
      </c>
      <c r="J105" s="347" t="e">
        <f t="shared" si="15"/>
        <v>#DIV/0!</v>
      </c>
      <c r="K105" s="347" t="e">
        <f t="shared" si="16"/>
        <v>#DIV/0!</v>
      </c>
    </row>
    <row r="106" spans="1:13">
      <c r="A106" s="219"/>
      <c r="B106" s="219"/>
      <c r="C106" s="219"/>
      <c r="D106" s="219">
        <v>4222</v>
      </c>
      <c r="E106" s="340" t="s">
        <v>130</v>
      </c>
      <c r="F106" s="219"/>
      <c r="G106" s="219"/>
      <c r="H106" s="219"/>
      <c r="I106" s="219"/>
      <c r="J106" s="347" t="e">
        <f t="shared" si="15"/>
        <v>#DIV/0!</v>
      </c>
      <c r="K106" s="347" t="e">
        <f t="shared" si="16"/>
        <v>#DIV/0!</v>
      </c>
      <c r="M106" s="361"/>
    </row>
    <row r="107" spans="1:11">
      <c r="A107" s="219"/>
      <c r="B107" s="219"/>
      <c r="C107" s="219"/>
      <c r="D107" s="219">
        <v>4223</v>
      </c>
      <c r="E107" s="340" t="s">
        <v>131</v>
      </c>
      <c r="F107" s="219"/>
      <c r="G107" s="219"/>
      <c r="H107" s="219"/>
      <c r="I107" s="219"/>
      <c r="J107" s="347" t="e">
        <f t="shared" si="15"/>
        <v>#DIV/0!</v>
      </c>
      <c r="K107" s="347" t="e">
        <f t="shared" si="16"/>
        <v>#DIV/0!</v>
      </c>
    </row>
    <row r="108" spans="1:11">
      <c r="A108" s="219"/>
      <c r="B108" s="219"/>
      <c r="C108" s="219"/>
      <c r="D108" s="219">
        <v>4225</v>
      </c>
      <c r="E108" s="340" t="s">
        <v>132</v>
      </c>
      <c r="F108" s="219"/>
      <c r="G108" s="219"/>
      <c r="H108" s="219"/>
      <c r="I108" s="219"/>
      <c r="J108" s="347" t="e">
        <f t="shared" si="15"/>
        <v>#DIV/0!</v>
      </c>
      <c r="K108" s="347" t="e">
        <f t="shared" si="16"/>
        <v>#DIV/0!</v>
      </c>
    </row>
    <row r="109" spans="1:11">
      <c r="A109" s="219"/>
      <c r="B109" s="219"/>
      <c r="C109" s="219"/>
      <c r="D109" s="219">
        <v>4226</v>
      </c>
      <c r="E109" s="340" t="s">
        <v>133</v>
      </c>
      <c r="F109" s="219">
        <v>0</v>
      </c>
      <c r="G109" s="219"/>
      <c r="H109" s="219"/>
      <c r="I109" s="219"/>
      <c r="J109" s="347" t="e">
        <f t="shared" si="15"/>
        <v>#DIV/0!</v>
      </c>
      <c r="K109" s="347" t="e">
        <f t="shared" si="16"/>
        <v>#DIV/0!</v>
      </c>
    </row>
    <row r="110" ht="26.4" spans="1:11">
      <c r="A110" s="219"/>
      <c r="B110" s="219"/>
      <c r="C110" s="219"/>
      <c r="D110" s="219">
        <v>4227</v>
      </c>
      <c r="E110" s="340" t="s">
        <v>134</v>
      </c>
      <c r="F110" s="219"/>
      <c r="G110" s="219"/>
      <c r="H110" s="219"/>
      <c r="I110" s="219"/>
      <c r="J110" s="347" t="e">
        <f t="shared" si="15"/>
        <v>#DIV/0!</v>
      </c>
      <c r="K110" s="347" t="e">
        <f t="shared" si="16"/>
        <v>#DIV/0!</v>
      </c>
    </row>
    <row r="111" ht="26.4" spans="1:11">
      <c r="A111" s="291"/>
      <c r="B111" s="291"/>
      <c r="C111" s="291">
        <v>424</v>
      </c>
      <c r="D111" s="291"/>
      <c r="E111" s="339" t="s">
        <v>135</v>
      </c>
      <c r="F111" s="204">
        <f>SUM(F112)</f>
        <v>0</v>
      </c>
      <c r="G111" s="204">
        <v>4100</v>
      </c>
      <c r="H111" s="204">
        <f t="shared" ref="G111:I111" si="31">SUM(H112)</f>
        <v>0</v>
      </c>
      <c r="I111" s="204">
        <f t="shared" si="31"/>
        <v>0</v>
      </c>
      <c r="J111" s="291" t="e">
        <f t="shared" si="15"/>
        <v>#DIV/0!</v>
      </c>
      <c r="K111" s="291" t="e">
        <f t="shared" si="16"/>
        <v>#DIV/0!</v>
      </c>
    </row>
    <row r="112" spans="1:11">
      <c r="A112" s="219"/>
      <c r="B112" s="219"/>
      <c r="C112" s="219"/>
      <c r="D112" s="219">
        <v>4241</v>
      </c>
      <c r="E112" s="357" t="s">
        <v>136</v>
      </c>
      <c r="F112" s="295"/>
      <c r="G112" s="219">
        <v>4100</v>
      </c>
      <c r="H112" s="219"/>
      <c r="I112" s="295"/>
      <c r="J112" s="347" t="e">
        <f t="shared" si="15"/>
        <v>#DIV/0!</v>
      </c>
      <c r="K112" s="347" t="e">
        <f t="shared" si="16"/>
        <v>#DIV/0!</v>
      </c>
    </row>
    <row r="113" ht="26.4" spans="1:11">
      <c r="A113" s="358"/>
      <c r="B113" s="358"/>
      <c r="C113" s="358">
        <v>45</v>
      </c>
      <c r="D113" s="358"/>
      <c r="E113" s="359" t="s">
        <v>137</v>
      </c>
      <c r="F113" s="360">
        <f>SUM(F114)</f>
        <v>0</v>
      </c>
      <c r="G113" s="360">
        <f t="shared" ref="G113:I113" si="32">SUM(G114)</f>
        <v>0</v>
      </c>
      <c r="H113" s="360">
        <f t="shared" si="32"/>
        <v>0</v>
      </c>
      <c r="I113" s="360">
        <f t="shared" si="32"/>
        <v>0</v>
      </c>
      <c r="J113" s="358"/>
      <c r="K113" s="358"/>
    </row>
    <row r="114" ht="26.4" spans="1:11">
      <c r="A114" s="291"/>
      <c r="B114" s="291"/>
      <c r="C114" s="291">
        <v>451</v>
      </c>
      <c r="D114" s="291"/>
      <c r="E114" s="339" t="s">
        <v>138</v>
      </c>
      <c r="F114" s="204">
        <f>SUM(F115)</f>
        <v>0</v>
      </c>
      <c r="G114" s="204">
        <v>0</v>
      </c>
      <c r="H114" s="204">
        <f t="shared" ref="G114:I114" si="33">SUM(H115)</f>
        <v>0</v>
      </c>
      <c r="I114" s="204">
        <f t="shared" si="33"/>
        <v>0</v>
      </c>
      <c r="J114" s="291"/>
      <c r="K114" s="291"/>
    </row>
    <row r="115" ht="26.4" spans="1:11">
      <c r="A115" s="219"/>
      <c r="B115" s="219"/>
      <c r="C115" s="219"/>
      <c r="D115" s="219">
        <v>4511</v>
      </c>
      <c r="E115" s="353" t="s">
        <v>138</v>
      </c>
      <c r="F115" s="295">
        <v>0</v>
      </c>
      <c r="G115" s="219">
        <v>0</v>
      </c>
      <c r="H115" s="219"/>
      <c r="I115" s="295">
        <v>0</v>
      </c>
      <c r="J115" s="347"/>
      <c r="K115" s="347"/>
    </row>
    <row r="116" spans="1:11">
      <c r="A116" s="219"/>
      <c r="B116" s="219"/>
      <c r="C116" s="219">
        <v>421</v>
      </c>
      <c r="D116" s="219"/>
      <c r="E116" s="357" t="s">
        <v>139</v>
      </c>
      <c r="F116" s="295"/>
      <c r="G116" s="219">
        <v>0</v>
      </c>
      <c r="H116" s="219"/>
      <c r="I116" s="295"/>
      <c r="J116" s="347"/>
      <c r="K116" s="347"/>
    </row>
  </sheetData>
  <mergeCells count="4">
    <mergeCell ref="A1:K1"/>
    <mergeCell ref="A3:H3"/>
    <mergeCell ref="A5:H5"/>
    <mergeCell ref="A7:H7"/>
  </mergeCells>
  <pageMargins left="0.7" right="0.7" top="0.75" bottom="0.75" header="0.3" footer="0.3"/>
  <pageSetup paperSize="9" scale="8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6"/>
  <sheetViews>
    <sheetView topLeftCell="A26" workbookViewId="0">
      <selection activeCell="E23" sqref="E23"/>
    </sheetView>
  </sheetViews>
  <sheetFormatPr defaultColWidth="9" defaultRowHeight="14.4"/>
  <cols>
    <col min="1" max="3" width="25.287037037037" customWidth="1"/>
    <col min="4" max="4" width="0.138888888888889" customWidth="1"/>
    <col min="5" max="5" width="25.287037037037" customWidth="1"/>
    <col min="6" max="6" width="15.287037037037" customWidth="1"/>
    <col min="7" max="7" width="14.1388888888889" customWidth="1"/>
  </cols>
  <sheetData>
    <row r="1" ht="42" customHeight="1" spans="1:10">
      <c r="A1" s="4"/>
      <c r="B1" s="4"/>
      <c r="C1" s="4"/>
      <c r="D1" s="4"/>
      <c r="E1" s="4"/>
      <c r="F1" s="4"/>
      <c r="G1" s="4"/>
      <c r="H1" s="4"/>
      <c r="I1" s="4"/>
      <c r="J1" s="4"/>
    </row>
    <row r="2" ht="18" customHeight="1" spans="1:7">
      <c r="A2" s="5"/>
      <c r="B2" s="5"/>
      <c r="C2" s="5"/>
      <c r="D2" s="5"/>
      <c r="E2" s="5"/>
      <c r="F2" s="5"/>
      <c r="G2" s="5"/>
    </row>
    <row r="3" ht="15.75" customHeight="1" spans="1:7">
      <c r="A3" s="4"/>
      <c r="B3" s="4"/>
      <c r="C3" s="4"/>
      <c r="D3" s="4"/>
      <c r="E3" s="4"/>
      <c r="F3" s="4"/>
      <c r="G3" s="4"/>
    </row>
    <row r="4" ht="17.4" spans="2:7">
      <c r="B4" s="5"/>
      <c r="C4" s="5"/>
      <c r="D4" s="5"/>
      <c r="E4" s="6"/>
      <c r="F4" s="6"/>
      <c r="G4" s="6"/>
    </row>
    <row r="5" ht="18" customHeight="1" spans="1:7">
      <c r="A5" s="4"/>
      <c r="B5" s="4"/>
      <c r="C5" s="4"/>
      <c r="D5" s="4"/>
      <c r="E5" s="4"/>
      <c r="F5" s="4"/>
      <c r="G5" s="4"/>
    </row>
    <row r="6" ht="17.4" spans="1:7">
      <c r="A6" s="5"/>
      <c r="B6" s="5"/>
      <c r="C6" s="5"/>
      <c r="D6" s="5"/>
      <c r="E6" s="6"/>
      <c r="F6" s="6"/>
      <c r="G6" s="6"/>
    </row>
    <row r="7" ht="15.75" customHeight="1" spans="1:7">
      <c r="A7" s="4" t="s">
        <v>140</v>
      </c>
      <c r="B7" s="4"/>
      <c r="C7" s="4"/>
      <c r="D7" s="4"/>
      <c r="E7" s="4"/>
      <c r="F7" s="4"/>
      <c r="G7" s="4"/>
    </row>
    <row r="8" ht="17.4" spans="1:7">
      <c r="A8" s="5"/>
      <c r="B8" s="5"/>
      <c r="C8" s="5"/>
      <c r="D8" s="5"/>
      <c r="E8" s="6"/>
      <c r="F8" s="6"/>
      <c r="G8" s="6"/>
    </row>
    <row r="9" ht="198" spans="1:7">
      <c r="A9" s="8" t="s">
        <v>141</v>
      </c>
      <c r="B9" s="8" t="s">
        <v>142</v>
      </c>
      <c r="C9" s="8" t="s">
        <v>34</v>
      </c>
      <c r="D9" s="8" t="s">
        <v>143</v>
      </c>
      <c r="E9" s="8" t="s">
        <v>144</v>
      </c>
      <c r="F9" s="8" t="s">
        <v>145</v>
      </c>
      <c r="G9" s="8" t="s">
        <v>146</v>
      </c>
    </row>
    <row r="10" s="1" customFormat="1" spans="1:7">
      <c r="A10" s="13">
        <v>1</v>
      </c>
      <c r="B10" s="12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7">
      <c r="A11" s="22" t="s">
        <v>13</v>
      </c>
      <c r="B11" s="241">
        <f>SUM(B12+B16+B19+B23+B26)</f>
        <v>437178.84</v>
      </c>
      <c r="C11" s="241">
        <f>SUM(C12+C14+C16+C19+C23)</f>
        <v>1027926</v>
      </c>
      <c r="D11" s="241">
        <f t="shared" ref="D11:E11" si="0">SUM(D12+D14+D16+D19+D23+D26)</f>
        <v>0</v>
      </c>
      <c r="E11" s="241">
        <f t="shared" si="0"/>
        <v>412666.35</v>
      </c>
      <c r="F11" s="242">
        <f>SUM(E11/B11*100)</f>
        <v>94.3930291777159</v>
      </c>
      <c r="G11" s="242" t="e">
        <f>SUM(E11/D11*100)</f>
        <v>#DIV/0!</v>
      </c>
    </row>
    <row r="12" spans="1:7">
      <c r="A12" s="243" t="s">
        <v>147</v>
      </c>
      <c r="B12" s="244">
        <f>SUM(B13)</f>
        <v>2941</v>
      </c>
      <c r="C12" s="244">
        <f t="shared" ref="C12:E12" si="1">SUM(C13)</f>
        <v>101243</v>
      </c>
      <c r="D12" s="244">
        <f t="shared" si="1"/>
        <v>0</v>
      </c>
      <c r="E12" s="244">
        <f t="shared" si="1"/>
        <v>20719.08</v>
      </c>
      <c r="F12" s="245">
        <f t="shared" ref="F12:F25" si="2">SUM(E12/B12*100)</f>
        <v>704.490989459368</v>
      </c>
      <c r="G12" s="245" t="e">
        <f t="shared" ref="G12:G26" si="3">SUM(E12/D12*100)</f>
        <v>#DIV/0!</v>
      </c>
    </row>
    <row r="13" spans="1:7">
      <c r="A13" s="406" t="s">
        <v>148</v>
      </c>
      <c r="B13" s="222">
        <v>2941</v>
      </c>
      <c r="C13" s="40">
        <v>101243</v>
      </c>
      <c r="D13" s="40"/>
      <c r="E13" s="40">
        <v>20719.08</v>
      </c>
      <c r="F13" s="247">
        <f t="shared" si="2"/>
        <v>704.490989459368</v>
      </c>
      <c r="G13" s="247" t="e">
        <f t="shared" si="3"/>
        <v>#DIV/0!</v>
      </c>
    </row>
    <row r="14" spans="1:7">
      <c r="A14" s="243" t="s">
        <v>149</v>
      </c>
      <c r="B14" s="198">
        <f>SUM(B15)</f>
        <v>0</v>
      </c>
      <c r="C14" s="198">
        <f t="shared" ref="C14:E14" si="4">SUM(C15)</f>
        <v>0</v>
      </c>
      <c r="D14" s="198">
        <f t="shared" si="4"/>
        <v>0</v>
      </c>
      <c r="E14" s="198">
        <f t="shared" si="4"/>
        <v>0</v>
      </c>
      <c r="F14" s="245" t="e">
        <f t="shared" si="2"/>
        <v>#DIV/0!</v>
      </c>
      <c r="G14" s="245" t="e">
        <f t="shared" si="3"/>
        <v>#DIV/0!</v>
      </c>
    </row>
    <row r="15" spans="1:7">
      <c r="A15" s="224" t="s">
        <v>150</v>
      </c>
      <c r="B15" s="222">
        <v>0</v>
      </c>
      <c r="C15" s="40">
        <v>0</v>
      </c>
      <c r="D15" s="40"/>
      <c r="E15" s="40">
        <v>0</v>
      </c>
      <c r="F15" s="247" t="e">
        <f t="shared" si="2"/>
        <v>#DIV/0!</v>
      </c>
      <c r="G15" s="247" t="e">
        <f t="shared" si="3"/>
        <v>#DIV/0!</v>
      </c>
    </row>
    <row r="16" ht="26.4" spans="1:7">
      <c r="A16" s="248" t="s">
        <v>151</v>
      </c>
      <c r="B16" s="244">
        <f>SUM(B17:B18)</f>
        <v>80591.4</v>
      </c>
      <c r="C16" s="244">
        <f t="shared" ref="C16:E16" si="5">SUM(C17:C18)</f>
        <v>102818</v>
      </c>
      <c r="D16" s="244">
        <f t="shared" si="5"/>
        <v>0</v>
      </c>
      <c r="E16" s="244">
        <f t="shared" si="5"/>
        <v>71858.08</v>
      </c>
      <c r="F16" s="245">
        <f t="shared" si="2"/>
        <v>89.1634591283934</v>
      </c>
      <c r="G16" s="245" t="e">
        <f t="shared" si="3"/>
        <v>#DIV/0!</v>
      </c>
    </row>
    <row r="17" ht="26.4" spans="1:7">
      <c r="A17" s="249" t="s">
        <v>152</v>
      </c>
      <c r="B17" s="222"/>
      <c r="C17" s="40">
        <v>499</v>
      </c>
      <c r="D17" s="40"/>
      <c r="E17" s="40"/>
      <c r="F17" s="247" t="e">
        <f t="shared" si="2"/>
        <v>#DIV/0!</v>
      </c>
      <c r="G17" s="247" t="e">
        <f t="shared" si="3"/>
        <v>#DIV/0!</v>
      </c>
    </row>
    <row r="18" spans="1:7">
      <c r="A18" s="249" t="s">
        <v>153</v>
      </c>
      <c r="B18" s="222">
        <v>80591.4</v>
      </c>
      <c r="C18" s="40">
        <v>102319</v>
      </c>
      <c r="D18" s="40"/>
      <c r="E18" s="40">
        <v>71858.08</v>
      </c>
      <c r="F18" s="247">
        <f t="shared" si="2"/>
        <v>89.1634591283934</v>
      </c>
      <c r="G18" s="247" t="e">
        <f t="shared" si="3"/>
        <v>#DIV/0!</v>
      </c>
    </row>
    <row r="19" spans="1:12">
      <c r="A19" s="250" t="s">
        <v>154</v>
      </c>
      <c r="B19" s="244">
        <f>SUM(B20:B22)</f>
        <v>325731.52</v>
      </c>
      <c r="C19" s="244">
        <f t="shared" ref="C19:E19" si="6">SUM(C20:C22)</f>
        <v>757737</v>
      </c>
      <c r="D19" s="244">
        <f t="shared" si="6"/>
        <v>0</v>
      </c>
      <c r="E19" s="244">
        <f t="shared" si="6"/>
        <v>299328.99</v>
      </c>
      <c r="F19" s="245">
        <f t="shared" si="2"/>
        <v>91.8943889740851</v>
      </c>
      <c r="G19" s="245" t="e">
        <f t="shared" si="3"/>
        <v>#DIV/0!</v>
      </c>
      <c r="L19" s="3"/>
    </row>
    <row r="20" spans="1:12">
      <c r="A20" s="249" t="s">
        <v>155</v>
      </c>
      <c r="B20" s="222">
        <v>0</v>
      </c>
      <c r="C20" s="40">
        <v>1700</v>
      </c>
      <c r="D20" s="40"/>
      <c r="E20" s="40"/>
      <c r="F20" s="247" t="e">
        <f t="shared" si="2"/>
        <v>#DIV/0!</v>
      </c>
      <c r="G20" s="247" t="e">
        <f t="shared" si="3"/>
        <v>#DIV/0!</v>
      </c>
      <c r="L20" s="1"/>
    </row>
    <row r="21" spans="1:7">
      <c r="A21" s="249" t="s">
        <v>156</v>
      </c>
      <c r="B21" s="222">
        <v>1415</v>
      </c>
      <c r="C21" s="40">
        <v>2763</v>
      </c>
      <c r="D21" s="40"/>
      <c r="E21" s="40">
        <v>1037.99</v>
      </c>
      <c r="F21" s="247">
        <f t="shared" si="2"/>
        <v>73.356183745583</v>
      </c>
      <c r="G21" s="247" t="e">
        <f t="shared" si="3"/>
        <v>#DIV/0!</v>
      </c>
    </row>
    <row r="22" ht="26.4" spans="1:9">
      <c r="A22" s="249" t="s">
        <v>157</v>
      </c>
      <c r="B22" s="222">
        <v>324316.52</v>
      </c>
      <c r="C22" s="40">
        <v>753274</v>
      </c>
      <c r="D22" s="251"/>
      <c r="E22" s="189">
        <v>298291</v>
      </c>
      <c r="F22" s="247">
        <f t="shared" si="2"/>
        <v>91.9752715649514</v>
      </c>
      <c r="G22" s="247" t="e">
        <f t="shared" si="3"/>
        <v>#DIV/0!</v>
      </c>
      <c r="I22" s="1"/>
    </row>
    <row r="23" spans="1:11">
      <c r="A23" s="250" t="s">
        <v>158</v>
      </c>
      <c r="B23" s="244">
        <f>SUM(B24+B25)</f>
        <v>27914.92</v>
      </c>
      <c r="C23" s="244">
        <f t="shared" ref="C23:E23" si="7">SUM(C24)</f>
        <v>66128</v>
      </c>
      <c r="D23" s="244">
        <f t="shared" si="7"/>
        <v>0</v>
      </c>
      <c r="E23" s="244">
        <f t="shared" si="7"/>
        <v>20760.2</v>
      </c>
      <c r="F23" s="245">
        <f t="shared" si="2"/>
        <v>74.3695486141461</v>
      </c>
      <c r="G23" s="245" t="e">
        <f t="shared" si="3"/>
        <v>#DIV/0!</v>
      </c>
      <c r="K23" s="1"/>
    </row>
    <row r="24" ht="26.4" spans="1:7">
      <c r="A24" s="249" t="s">
        <v>159</v>
      </c>
      <c r="B24" s="222">
        <v>27914.92</v>
      </c>
      <c r="C24" s="40">
        <v>66128</v>
      </c>
      <c r="D24" s="40"/>
      <c r="E24" s="40">
        <v>20760.2</v>
      </c>
      <c r="F24" s="247">
        <f t="shared" si="2"/>
        <v>74.3695486141461</v>
      </c>
      <c r="G24" s="247" t="e">
        <f t="shared" si="3"/>
        <v>#DIV/0!</v>
      </c>
    </row>
    <row r="25" ht="26.4" spans="1:7">
      <c r="A25" s="249" t="s">
        <v>160</v>
      </c>
      <c r="B25" s="222">
        <v>0</v>
      </c>
      <c r="C25" s="40">
        <v>0</v>
      </c>
      <c r="D25" s="40"/>
      <c r="E25" s="40">
        <v>0</v>
      </c>
      <c r="F25" s="247" t="e">
        <f t="shared" si="2"/>
        <v>#DIV/0!</v>
      </c>
      <c r="G25" s="247" t="e">
        <f t="shared" si="3"/>
        <v>#DIV/0!</v>
      </c>
    </row>
    <row r="26" spans="1:7">
      <c r="A26" s="225" t="s">
        <v>161</v>
      </c>
      <c r="B26" s="222">
        <v>0</v>
      </c>
      <c r="C26" s="40">
        <v>0</v>
      </c>
      <c r="D26" s="40"/>
      <c r="E26" s="40">
        <v>0</v>
      </c>
      <c r="F26" s="226"/>
      <c r="G26" s="226" t="e">
        <f t="shared" si="3"/>
        <v>#DIV/0!</v>
      </c>
    </row>
    <row r="28" ht="15.75" customHeight="1" spans="1:7">
      <c r="A28" s="4" t="s">
        <v>162</v>
      </c>
      <c r="B28" s="4"/>
      <c r="C28" s="4"/>
      <c r="D28" s="4"/>
      <c r="E28" s="4"/>
      <c r="F28" s="4"/>
      <c r="G28" s="4"/>
    </row>
    <row r="29" ht="17.4" spans="1:7">
      <c r="A29" s="5"/>
      <c r="B29" s="5"/>
      <c r="C29" s="5"/>
      <c r="D29" s="5"/>
      <c r="E29" s="6"/>
      <c r="F29" s="6"/>
      <c r="G29" s="6"/>
    </row>
    <row r="30" ht="198" spans="1:7">
      <c r="A30" s="252" t="s">
        <v>141</v>
      </c>
      <c r="B30" s="253" t="s">
        <v>163</v>
      </c>
      <c r="C30" s="252" t="s">
        <v>164</v>
      </c>
      <c r="D30" s="252" t="s">
        <v>165</v>
      </c>
      <c r="E30" s="252" t="s">
        <v>166</v>
      </c>
      <c r="F30" s="252" t="s">
        <v>167</v>
      </c>
      <c r="G30" s="252" t="s">
        <v>168</v>
      </c>
    </row>
    <row r="31" spans="1:7">
      <c r="A31" s="13">
        <v>1</v>
      </c>
      <c r="B31" s="12">
        <v>2</v>
      </c>
      <c r="C31" s="13">
        <v>3</v>
      </c>
      <c r="D31" s="13">
        <v>4</v>
      </c>
      <c r="E31" s="13">
        <v>5</v>
      </c>
      <c r="F31" s="13">
        <v>6</v>
      </c>
      <c r="G31" s="13">
        <v>7</v>
      </c>
    </row>
    <row r="32" spans="1:7">
      <c r="A32" s="22" t="s">
        <v>16</v>
      </c>
      <c r="B32" s="241">
        <f>SUM(B33+B37+B40+B44)</f>
        <v>441720.4</v>
      </c>
      <c r="C32" s="242">
        <f>SUM(C33+C35+C37+C40+C44)</f>
        <v>1027926</v>
      </c>
      <c r="D32" s="242">
        <f>SUM(D33+D35+D37+D40+D44)</f>
        <v>0</v>
      </c>
      <c r="E32" s="242">
        <f>SUM(E33+E35+E37+E40+E44)</f>
        <v>426119</v>
      </c>
      <c r="F32" s="242">
        <f>SUM(E32/B32*100)</f>
        <v>96.4680372470911</v>
      </c>
      <c r="G32" s="242" t="e">
        <f>SUM(E32/D32*100)</f>
        <v>#DIV/0!</v>
      </c>
    </row>
    <row r="33" ht="15.75" customHeight="1" spans="1:7">
      <c r="A33" s="243" t="s">
        <v>147</v>
      </c>
      <c r="B33" s="198">
        <f>SUM(B34)</f>
        <v>2941.4</v>
      </c>
      <c r="C33" s="198">
        <f t="shared" ref="C33:E33" si="8">SUM(C34)</f>
        <v>101243</v>
      </c>
      <c r="D33" s="198">
        <f t="shared" si="8"/>
        <v>0</v>
      </c>
      <c r="E33" s="198">
        <f t="shared" si="8"/>
        <v>20719</v>
      </c>
      <c r="F33" s="254">
        <f t="shared" ref="F33:F45" si="9">SUM(E33/B33*100)</f>
        <v>704.392466172571</v>
      </c>
      <c r="G33" s="254" t="e">
        <f t="shared" ref="G33:G46" si="10">SUM(E33/D33*100)</f>
        <v>#DIV/0!</v>
      </c>
    </row>
    <row r="34" spans="1:7">
      <c r="A34" s="406" t="s">
        <v>148</v>
      </c>
      <c r="B34" s="222">
        <v>2941.4</v>
      </c>
      <c r="C34" s="40">
        <v>101243</v>
      </c>
      <c r="D34" s="40"/>
      <c r="E34" s="40">
        <v>20719</v>
      </c>
      <c r="F34" s="247">
        <f t="shared" si="9"/>
        <v>704.392466172571</v>
      </c>
      <c r="G34" s="247" t="e">
        <f t="shared" si="10"/>
        <v>#DIV/0!</v>
      </c>
    </row>
    <row r="35" spans="1:7">
      <c r="A35" s="243" t="s">
        <v>149</v>
      </c>
      <c r="B35" s="244">
        <f>SUM(B36)</f>
        <v>0</v>
      </c>
      <c r="C35" s="244">
        <f t="shared" ref="C35:E35" si="11">SUM(C36)</f>
        <v>0</v>
      </c>
      <c r="D35" s="244">
        <f t="shared" si="11"/>
        <v>0</v>
      </c>
      <c r="E35" s="244">
        <f t="shared" si="11"/>
        <v>0</v>
      </c>
      <c r="F35" s="245" t="e">
        <f t="shared" si="9"/>
        <v>#DIV/0!</v>
      </c>
      <c r="G35" s="245" t="e">
        <f t="shared" si="10"/>
        <v>#DIV/0!</v>
      </c>
    </row>
    <row r="36" spans="1:10">
      <c r="A36" s="224" t="s">
        <v>150</v>
      </c>
      <c r="B36" s="222">
        <v>0</v>
      </c>
      <c r="C36" s="40">
        <v>0</v>
      </c>
      <c r="D36" s="40"/>
      <c r="E36" s="40">
        <v>0</v>
      </c>
      <c r="F36" s="255" t="e">
        <f t="shared" si="9"/>
        <v>#DIV/0!</v>
      </c>
      <c r="G36" s="255" t="e">
        <f t="shared" si="10"/>
        <v>#DIV/0!</v>
      </c>
      <c r="I36" s="256"/>
      <c r="J36" s="3"/>
    </row>
    <row r="37" ht="26.4" spans="1:7">
      <c r="A37" s="248" t="s">
        <v>151</v>
      </c>
      <c r="B37" s="244">
        <f>SUM(B38+B39)</f>
        <v>80590.9</v>
      </c>
      <c r="C37" s="244">
        <f t="shared" ref="C37:E37" si="12">SUM(C38:C39)</f>
        <v>102818</v>
      </c>
      <c r="D37" s="244">
        <f t="shared" si="12"/>
        <v>0</v>
      </c>
      <c r="E37" s="244">
        <f t="shared" si="12"/>
        <v>71858</v>
      </c>
      <c r="F37" s="245">
        <f t="shared" si="9"/>
        <v>89.1639130472547</v>
      </c>
      <c r="G37" s="245" t="e">
        <f t="shared" si="10"/>
        <v>#DIV/0!</v>
      </c>
    </row>
    <row r="38" ht="26.4" spans="1:7">
      <c r="A38" s="249" t="s">
        <v>152</v>
      </c>
      <c r="B38" s="222">
        <v>0</v>
      </c>
      <c r="C38" s="40">
        <v>499</v>
      </c>
      <c r="D38" s="40"/>
      <c r="E38" s="40">
        <v>0</v>
      </c>
      <c r="F38" s="247" t="e">
        <f t="shared" si="9"/>
        <v>#DIV/0!</v>
      </c>
      <c r="G38" s="247" t="e">
        <f t="shared" si="10"/>
        <v>#DIV/0!</v>
      </c>
    </row>
    <row r="39" spans="1:7">
      <c r="A39" s="249" t="s">
        <v>153</v>
      </c>
      <c r="B39" s="222">
        <v>80590.9</v>
      </c>
      <c r="C39" s="40">
        <v>102319</v>
      </c>
      <c r="D39" s="40"/>
      <c r="E39" s="40">
        <v>71858</v>
      </c>
      <c r="F39" s="247">
        <f t="shared" si="9"/>
        <v>89.1639130472547</v>
      </c>
      <c r="G39" s="247" t="e">
        <f t="shared" si="10"/>
        <v>#DIV/0!</v>
      </c>
    </row>
    <row r="40" spans="1:7">
      <c r="A40" s="250" t="s">
        <v>154</v>
      </c>
      <c r="B40" s="244">
        <f>SUM(B41+B42+B43)</f>
        <v>344518.5</v>
      </c>
      <c r="C40" s="244">
        <f>SUM(C41:C43)</f>
        <v>757737</v>
      </c>
      <c r="D40" s="244">
        <f t="shared" ref="C40:E40" si="13">SUM(D41:D43)</f>
        <v>0</v>
      </c>
      <c r="E40" s="244">
        <f t="shared" si="13"/>
        <v>312782</v>
      </c>
      <c r="F40" s="245">
        <f t="shared" si="9"/>
        <v>90.7881579653923</v>
      </c>
      <c r="G40" s="245" t="e">
        <f t="shared" si="10"/>
        <v>#DIV/0!</v>
      </c>
    </row>
    <row r="41" spans="1:7">
      <c r="A41" s="249" t="s">
        <v>155</v>
      </c>
      <c r="B41" s="222">
        <v>0</v>
      </c>
      <c r="C41" s="40">
        <v>1700</v>
      </c>
      <c r="D41" s="40"/>
      <c r="E41" s="40"/>
      <c r="F41" s="247" t="e">
        <f t="shared" si="9"/>
        <v>#DIV/0!</v>
      </c>
      <c r="G41" s="247" t="e">
        <f t="shared" si="10"/>
        <v>#DIV/0!</v>
      </c>
    </row>
    <row r="42" spans="1:7">
      <c r="A42" s="249" t="s">
        <v>156</v>
      </c>
      <c r="B42" s="222">
        <v>1415</v>
      </c>
      <c r="C42" s="40">
        <v>2763</v>
      </c>
      <c r="D42" s="40"/>
      <c r="E42" s="40">
        <v>1038</v>
      </c>
      <c r="F42" s="247">
        <f t="shared" si="9"/>
        <v>73.356890459364</v>
      </c>
      <c r="G42" s="247" t="e">
        <f t="shared" si="10"/>
        <v>#DIV/0!</v>
      </c>
    </row>
    <row r="43" ht="26.4" spans="1:7">
      <c r="A43" s="249" t="s">
        <v>157</v>
      </c>
      <c r="B43" s="222">
        <v>343103.5</v>
      </c>
      <c r="C43" s="40">
        <v>753274</v>
      </c>
      <c r="D43" s="40"/>
      <c r="E43" s="40">
        <v>311744</v>
      </c>
      <c r="F43" s="247">
        <f t="shared" si="9"/>
        <v>90.8600466040131</v>
      </c>
      <c r="G43" s="247" t="e">
        <f t="shared" si="10"/>
        <v>#DIV/0!</v>
      </c>
    </row>
    <row r="44" spans="1:7">
      <c r="A44" s="250" t="s">
        <v>158</v>
      </c>
      <c r="B44" s="244">
        <f>SUM(B45)</f>
        <v>13669.6</v>
      </c>
      <c r="C44" s="244">
        <f t="shared" ref="C44:E44" si="14">SUM(C45)</f>
        <v>66128</v>
      </c>
      <c r="D44" s="244">
        <f t="shared" si="14"/>
        <v>0</v>
      </c>
      <c r="E44" s="244">
        <f t="shared" si="14"/>
        <v>20760</v>
      </c>
      <c r="F44" s="245">
        <f t="shared" si="9"/>
        <v>151.869842570375</v>
      </c>
      <c r="G44" s="245" t="e">
        <f t="shared" si="10"/>
        <v>#DIV/0!</v>
      </c>
    </row>
    <row r="45" ht="26.4" spans="1:7">
      <c r="A45" s="249" t="s">
        <v>159</v>
      </c>
      <c r="B45" s="222">
        <v>13669.6</v>
      </c>
      <c r="C45" s="40">
        <v>66128</v>
      </c>
      <c r="D45" s="40"/>
      <c r="E45" s="40">
        <v>20760</v>
      </c>
      <c r="F45" s="247">
        <f t="shared" si="9"/>
        <v>151.869842570375</v>
      </c>
      <c r="G45" s="247" t="e">
        <f t="shared" si="10"/>
        <v>#DIV/0!</v>
      </c>
    </row>
    <row r="46" spans="1:7">
      <c r="A46" s="225" t="s">
        <v>169</v>
      </c>
      <c r="B46" s="222"/>
      <c r="C46" s="40">
        <v>0</v>
      </c>
      <c r="D46" s="40"/>
      <c r="E46" s="40">
        <v>0</v>
      </c>
      <c r="F46" s="226"/>
      <c r="G46" s="226" t="e">
        <f t="shared" si="10"/>
        <v>#DIV/0!</v>
      </c>
    </row>
  </sheetData>
  <mergeCells count="5">
    <mergeCell ref="A1:J1"/>
    <mergeCell ref="A3:F3"/>
    <mergeCell ref="A5:F5"/>
    <mergeCell ref="A7:F7"/>
    <mergeCell ref="A28:F28"/>
  </mergeCells>
  <pageMargins left="0.7" right="0.7" top="0.75" bottom="0.75" header="0.3" footer="0.3"/>
  <pageSetup paperSize="9" scale="74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opLeftCell="A7" workbookViewId="0">
      <selection activeCell="E14" sqref="E14"/>
    </sheetView>
  </sheetViews>
  <sheetFormatPr defaultColWidth="9" defaultRowHeight="14.4"/>
  <cols>
    <col min="1" max="1" width="37.712962962963" customWidth="1"/>
    <col min="2" max="2" width="25.287037037037" customWidth="1"/>
    <col min="3" max="3" width="25" customWidth="1"/>
    <col min="4" max="4" width="0.861111111111111" hidden="1" customWidth="1"/>
    <col min="5" max="5" width="25.287037037037" customWidth="1"/>
    <col min="6" max="6" width="16.712962962963" customWidth="1"/>
    <col min="7" max="7" width="15.5740740740741" customWidth="1"/>
  </cols>
  <sheetData>
    <row r="1" ht="42" customHeight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ht="18" customHeight="1" spans="1:7">
      <c r="A2" s="5"/>
      <c r="B2" s="5"/>
      <c r="C2" s="5"/>
      <c r="D2" s="5"/>
      <c r="E2" s="5"/>
      <c r="F2" s="5"/>
      <c r="G2" s="5"/>
    </row>
    <row r="3" ht="15.6" spans="1:7">
      <c r="A3" s="4"/>
      <c r="B3" s="4"/>
      <c r="C3" s="4"/>
      <c r="D3" s="4"/>
      <c r="E3" s="232"/>
      <c r="F3" s="232"/>
      <c r="G3" s="232"/>
    </row>
    <row r="4" ht="17.4" spans="1:7">
      <c r="A4" s="5"/>
      <c r="B4" s="5"/>
      <c r="C4" s="5"/>
      <c r="D4" s="5"/>
      <c r="E4" s="6"/>
      <c r="F4" s="6"/>
      <c r="G4" s="6"/>
    </row>
    <row r="5" ht="18" customHeight="1" spans="1:7">
      <c r="A5" s="4"/>
      <c r="B5" s="233"/>
      <c r="C5" s="233"/>
      <c r="D5" s="233"/>
      <c r="E5" s="233"/>
      <c r="F5" s="233"/>
      <c r="G5" s="233"/>
    </row>
    <row r="6" ht="17.4" spans="1:7">
      <c r="A6" s="5"/>
      <c r="B6" s="5"/>
      <c r="C6" s="5"/>
      <c r="D6" s="5"/>
      <c r="E6" s="6"/>
      <c r="F6" s="6"/>
      <c r="G6" s="6"/>
    </row>
    <row r="7" ht="15.6" spans="1:7">
      <c r="A7" s="4" t="s">
        <v>170</v>
      </c>
      <c r="B7" s="234"/>
      <c r="C7" s="234"/>
      <c r="D7" s="234"/>
      <c r="E7" s="234"/>
      <c r="F7" s="234"/>
      <c r="G7" s="234"/>
    </row>
    <row r="8" ht="17.4" spans="1:7">
      <c r="A8" s="5"/>
      <c r="B8" s="5"/>
      <c r="C8" s="5"/>
      <c r="D8" s="5"/>
      <c r="E8" s="6"/>
      <c r="F8" s="6"/>
      <c r="G8" s="6"/>
    </row>
    <row r="9" ht="198" spans="1:7">
      <c r="A9" s="8" t="s">
        <v>141</v>
      </c>
      <c r="B9" s="8" t="s">
        <v>171</v>
      </c>
      <c r="C9" s="8" t="s">
        <v>172</v>
      </c>
      <c r="D9" s="8" t="s">
        <v>143</v>
      </c>
      <c r="E9" s="8" t="s">
        <v>173</v>
      </c>
      <c r="F9" s="8" t="s">
        <v>174</v>
      </c>
      <c r="G9" s="8" t="s">
        <v>175</v>
      </c>
    </row>
    <row r="10" s="1" customFormat="1" spans="1:7">
      <c r="A10" s="13">
        <v>1</v>
      </c>
      <c r="B10" s="12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ht="15.75" customHeight="1" spans="1:7">
      <c r="A11" s="235" t="s">
        <v>73</v>
      </c>
      <c r="B11" s="236">
        <f>SUM(B12)</f>
        <v>441720.64</v>
      </c>
      <c r="C11" s="58">
        <f>SUM(C12)</f>
        <v>1027926</v>
      </c>
      <c r="D11" s="58">
        <f>SUM(D12)</f>
        <v>0</v>
      </c>
      <c r="E11" s="58">
        <f>SUM(E12)</f>
        <v>426118.79</v>
      </c>
      <c r="F11" s="58">
        <f>SUM(E11/B11*100)</f>
        <v>96.4679372917688</v>
      </c>
      <c r="G11" s="58">
        <f>E11/C11*100</f>
        <v>41.4542282226542</v>
      </c>
    </row>
    <row r="12" ht="15.75" customHeight="1" spans="1:7">
      <c r="A12" s="237" t="s">
        <v>176</v>
      </c>
      <c r="B12" s="238">
        <f>SUM(B13:B15)</f>
        <v>441720.64</v>
      </c>
      <c r="C12" s="239">
        <f>SUM(C13:C15)</f>
        <v>1027926</v>
      </c>
      <c r="D12" s="239">
        <f>SUM(D13:D15)</f>
        <v>0</v>
      </c>
      <c r="E12" s="239">
        <f>SUM(E13:E15)</f>
        <v>426118.79</v>
      </c>
      <c r="F12" s="58">
        <f t="shared" ref="F12:F15" si="0">SUM(E12/B12*100)</f>
        <v>96.4679372917688</v>
      </c>
      <c r="G12" s="58">
        <f t="shared" ref="G12:G15" si="1">E12/C12*100</f>
        <v>41.4542282226542</v>
      </c>
    </row>
    <row r="13" ht="26.4" spans="1:7">
      <c r="A13" s="407" t="s">
        <v>177</v>
      </c>
      <c r="B13" s="222">
        <v>438615.51</v>
      </c>
      <c r="C13" s="40">
        <v>1021864</v>
      </c>
      <c r="D13" s="40"/>
      <c r="E13" s="40">
        <v>423841</v>
      </c>
      <c r="F13" s="58">
        <f t="shared" si="0"/>
        <v>96.6315577850861</v>
      </c>
      <c r="G13" s="58">
        <f t="shared" si="1"/>
        <v>41.4772415898789</v>
      </c>
    </row>
    <row r="14" spans="1:7">
      <c r="A14" s="240" t="s">
        <v>178</v>
      </c>
      <c r="B14" s="222">
        <v>0</v>
      </c>
      <c r="C14" s="40"/>
      <c r="D14" s="40"/>
      <c r="E14" s="40"/>
      <c r="F14" s="58">
        <v>0</v>
      </c>
      <c r="G14" s="58" t="e">
        <f t="shared" si="1"/>
        <v>#DIV/0!</v>
      </c>
    </row>
    <row r="15" ht="26.4" spans="1:7">
      <c r="A15" s="230" t="s">
        <v>179</v>
      </c>
      <c r="B15" s="222">
        <v>3105.13</v>
      </c>
      <c r="C15" s="40">
        <v>6062</v>
      </c>
      <c r="D15" s="40"/>
      <c r="E15" s="40">
        <v>2277.79</v>
      </c>
      <c r="F15" s="58">
        <f t="shared" si="0"/>
        <v>73.355704914126</v>
      </c>
      <c r="G15" s="58">
        <f t="shared" si="1"/>
        <v>37.5748927746618</v>
      </c>
    </row>
    <row r="16" spans="1:7">
      <c r="A16" s="221"/>
      <c r="B16" s="222"/>
      <c r="C16" s="40">
        <v>0</v>
      </c>
      <c r="D16" s="40"/>
      <c r="E16" s="40"/>
      <c r="F16" s="226"/>
      <c r="G16" s="226"/>
    </row>
    <row r="17" spans="1:7">
      <c r="A17" s="223"/>
      <c r="B17" s="222"/>
      <c r="C17" s="40"/>
      <c r="D17" s="40"/>
      <c r="E17" s="40"/>
      <c r="F17" s="226"/>
      <c r="G17" s="226"/>
    </row>
  </sheetData>
  <mergeCells count="4">
    <mergeCell ref="A1:K1"/>
    <mergeCell ref="A3:F3"/>
    <mergeCell ref="A5:F5"/>
    <mergeCell ref="A7:F7"/>
  </mergeCells>
  <pageMargins left="0.7" right="0.7" top="0.75" bottom="0.75" header="0.3" footer="0.3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opLeftCell="A2" workbookViewId="0">
      <selection activeCell="G7" sqref="G7"/>
    </sheetView>
  </sheetViews>
  <sheetFormatPr defaultColWidth="9" defaultRowHeight="14.4"/>
  <cols>
    <col min="1" max="1" width="7.42592592592593" customWidth="1"/>
    <col min="2" max="2" width="8.42592592592593" customWidth="1"/>
    <col min="3" max="7" width="25.287037037037" customWidth="1"/>
    <col min="8" max="8" width="16" customWidth="1"/>
    <col min="9" max="9" width="11.712962962963" customWidth="1"/>
  </cols>
  <sheetData>
    <row r="1" ht="42" customHeight="1" spans="1:8">
      <c r="A1" s="4"/>
      <c r="B1" s="4"/>
      <c r="C1" s="4"/>
      <c r="D1" s="4"/>
      <c r="E1" s="4"/>
      <c r="F1" s="4"/>
      <c r="G1" s="4"/>
      <c r="H1" s="4"/>
    </row>
    <row r="2" ht="18" customHeight="1" spans="1:8">
      <c r="A2" s="5"/>
      <c r="B2" s="5"/>
      <c r="C2" s="5"/>
      <c r="D2" s="5"/>
      <c r="E2" s="5"/>
      <c r="F2" s="5"/>
      <c r="G2" s="5"/>
      <c r="H2" s="5"/>
    </row>
    <row r="3" ht="15.75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17.4" spans="1:8">
      <c r="A4" s="5"/>
      <c r="B4" s="5"/>
      <c r="C4" s="5"/>
      <c r="D4" s="5"/>
      <c r="E4" s="5"/>
      <c r="F4" s="5"/>
      <c r="G4" s="6"/>
      <c r="H4" s="6"/>
    </row>
    <row r="5" ht="18" customHeight="1" spans="1:8">
      <c r="A5" s="4" t="s">
        <v>180</v>
      </c>
      <c r="B5" s="4"/>
      <c r="C5" s="4"/>
      <c r="D5" s="4"/>
      <c r="E5" s="4"/>
      <c r="F5" s="4"/>
      <c r="G5" s="4"/>
      <c r="H5" s="4"/>
    </row>
    <row r="6" ht="17.4" spans="1:8">
      <c r="A6" s="5"/>
      <c r="B6" s="5"/>
      <c r="C6" s="5"/>
      <c r="D6" s="5"/>
      <c r="E6" s="5"/>
      <c r="F6" s="5"/>
      <c r="G6" s="6"/>
      <c r="H6" s="6"/>
    </row>
    <row r="7" ht="26.4" spans="1:9">
      <c r="A7" s="8" t="s">
        <v>181</v>
      </c>
      <c r="B7" s="220" t="s">
        <v>182</v>
      </c>
      <c r="C7" s="220" t="s">
        <v>183</v>
      </c>
      <c r="D7" s="8" t="s">
        <v>171</v>
      </c>
      <c r="E7" s="8" t="s">
        <v>184</v>
      </c>
      <c r="F7" s="8" t="s">
        <v>185</v>
      </c>
      <c r="G7" s="8" t="s">
        <v>173</v>
      </c>
      <c r="H7" s="8" t="s">
        <v>174</v>
      </c>
      <c r="I7" s="8" t="s">
        <v>186</v>
      </c>
    </row>
    <row r="8" spans="1:9">
      <c r="A8" s="227"/>
      <c r="B8" s="228"/>
      <c r="C8" s="229" t="s">
        <v>187</v>
      </c>
      <c r="D8" s="228"/>
      <c r="E8" s="227"/>
      <c r="F8" s="227"/>
      <c r="G8" s="227"/>
      <c r="H8" s="227"/>
      <c r="I8" s="219"/>
    </row>
    <row r="9" ht="26.4" spans="1:9">
      <c r="A9" s="221">
        <v>8</v>
      </c>
      <c r="B9" s="221"/>
      <c r="C9" s="221" t="s">
        <v>188</v>
      </c>
      <c r="D9" s="222"/>
      <c r="E9" s="40"/>
      <c r="F9" s="40"/>
      <c r="G9" s="40"/>
      <c r="H9" s="40"/>
      <c r="I9" s="219"/>
    </row>
    <row r="10" spans="1:9">
      <c r="A10" s="221"/>
      <c r="B10" s="230">
        <v>84</v>
      </c>
      <c r="C10" s="230" t="s">
        <v>189</v>
      </c>
      <c r="D10" s="222"/>
      <c r="E10" s="40"/>
      <c r="F10" s="40"/>
      <c r="G10" s="40"/>
      <c r="H10" s="40"/>
      <c r="I10" s="219"/>
    </row>
    <row r="11" spans="1:9">
      <c r="A11" s="221"/>
      <c r="B11" s="230"/>
      <c r="C11" s="97"/>
      <c r="D11" s="222"/>
      <c r="E11" s="40"/>
      <c r="F11" s="40"/>
      <c r="G11" s="40"/>
      <c r="H11" s="40"/>
      <c r="I11" s="219"/>
    </row>
    <row r="12" spans="1:9">
      <c r="A12" s="221"/>
      <c r="B12" s="230"/>
      <c r="C12" s="229" t="s">
        <v>190</v>
      </c>
      <c r="D12" s="222"/>
      <c r="E12" s="40"/>
      <c r="F12" s="40"/>
      <c r="G12" s="40"/>
      <c r="H12" s="40"/>
      <c r="I12" s="219"/>
    </row>
    <row r="13" ht="26.4" spans="1:9">
      <c r="A13" s="231">
        <v>5</v>
      </c>
      <c r="B13" s="231"/>
      <c r="C13" s="224" t="s">
        <v>191</v>
      </c>
      <c r="D13" s="222"/>
      <c r="E13" s="40"/>
      <c r="F13" s="40"/>
      <c r="G13" s="40"/>
      <c r="H13" s="40"/>
      <c r="I13" s="219"/>
    </row>
    <row r="14" ht="26.4" spans="1:9">
      <c r="A14" s="230"/>
      <c r="B14" s="230">
        <v>54</v>
      </c>
      <c r="C14" s="123" t="s">
        <v>192</v>
      </c>
      <c r="D14" s="222"/>
      <c r="E14" s="40"/>
      <c r="F14" s="40"/>
      <c r="G14" s="40"/>
      <c r="H14" s="226"/>
      <c r="I14" s="219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workbookViewId="0">
      <selection activeCell="E24" sqref="E24"/>
    </sheetView>
  </sheetViews>
  <sheetFormatPr defaultColWidth="9" defaultRowHeight="14.4" outlineLevelCol="6"/>
  <cols>
    <col min="1" max="5" width="25.287037037037" customWidth="1"/>
    <col min="6" max="6" width="16.287037037037" customWidth="1"/>
    <col min="7" max="7" width="10.287037037037" customWidth="1"/>
  </cols>
  <sheetData>
    <row r="1" ht="42" customHeight="1" spans="1:6">
      <c r="A1" s="4"/>
      <c r="B1" s="4"/>
      <c r="C1" s="4"/>
      <c r="D1" s="4"/>
      <c r="E1" s="4"/>
      <c r="F1" s="4"/>
    </row>
    <row r="2" ht="18" customHeight="1" spans="1:6">
      <c r="A2" s="5"/>
      <c r="B2" s="5"/>
      <c r="C2" s="5"/>
      <c r="D2" s="5"/>
      <c r="E2" s="5"/>
      <c r="F2" s="5"/>
    </row>
    <row r="3" ht="15.75" customHeight="1" spans="1:6">
      <c r="A3" s="4" t="s">
        <v>1</v>
      </c>
      <c r="B3" s="4"/>
      <c r="C3" s="4"/>
      <c r="D3" s="4"/>
      <c r="E3" s="4"/>
      <c r="F3" s="4"/>
    </row>
    <row r="4" ht="17.4" spans="1:6">
      <c r="A4" s="5"/>
      <c r="B4" s="5"/>
      <c r="C4" s="5"/>
      <c r="D4" s="5"/>
      <c r="E4" s="6"/>
      <c r="F4" s="6"/>
    </row>
    <row r="5" ht="18" customHeight="1" spans="1:6">
      <c r="A5" s="4" t="s">
        <v>193</v>
      </c>
      <c r="B5" s="4"/>
      <c r="C5" s="4"/>
      <c r="D5" s="4"/>
      <c r="E5" s="4"/>
      <c r="F5" s="4"/>
    </row>
    <row r="6" ht="17.4" spans="1:6">
      <c r="A6" s="5"/>
      <c r="B6" s="5"/>
      <c r="C6" s="5"/>
      <c r="D6" s="5"/>
      <c r="E6" s="6"/>
      <c r="F6" s="6"/>
    </row>
    <row r="7" ht="26.4" spans="1:7">
      <c r="A7" s="220" t="s">
        <v>141</v>
      </c>
      <c r="B7" s="8" t="s">
        <v>171</v>
      </c>
      <c r="C7" s="8" t="s">
        <v>194</v>
      </c>
      <c r="D7" s="8" t="s">
        <v>34</v>
      </c>
      <c r="E7" s="8" t="s">
        <v>173</v>
      </c>
      <c r="F7" s="8" t="s">
        <v>174</v>
      </c>
      <c r="G7" s="8" t="s">
        <v>186</v>
      </c>
    </row>
    <row r="8" spans="1:7">
      <c r="A8" s="221" t="s">
        <v>187</v>
      </c>
      <c r="B8" s="222"/>
      <c r="C8" s="40"/>
      <c r="D8" s="40"/>
      <c r="E8" s="40"/>
      <c r="F8" s="40"/>
      <c r="G8" s="219"/>
    </row>
    <row r="9" ht="26.4" spans="1:7">
      <c r="A9" s="221" t="s">
        <v>195</v>
      </c>
      <c r="B9" s="222"/>
      <c r="C9" s="40"/>
      <c r="D9" s="40"/>
      <c r="E9" s="40"/>
      <c r="F9" s="40"/>
      <c r="G9" s="219"/>
    </row>
    <row r="10" ht="26.4" spans="1:7">
      <c r="A10" s="407" t="s">
        <v>196</v>
      </c>
      <c r="B10" s="222"/>
      <c r="C10" s="40"/>
      <c r="D10" s="40"/>
      <c r="E10" s="40"/>
      <c r="F10" s="40"/>
      <c r="G10" s="219"/>
    </row>
    <row r="11" spans="1:7">
      <c r="A11" s="223"/>
      <c r="B11" s="222"/>
      <c r="C11" s="40"/>
      <c r="D11" s="40"/>
      <c r="E11" s="40"/>
      <c r="F11" s="40"/>
      <c r="G11" s="219"/>
    </row>
    <row r="12" spans="1:7">
      <c r="A12" s="221" t="s">
        <v>190</v>
      </c>
      <c r="B12" s="222"/>
      <c r="C12" s="40"/>
      <c r="D12" s="40"/>
      <c r="E12" s="40"/>
      <c r="F12" s="40"/>
      <c r="G12" s="219"/>
    </row>
    <row r="13" spans="1:7">
      <c r="A13" s="224" t="s">
        <v>147</v>
      </c>
      <c r="B13" s="222"/>
      <c r="C13" s="40"/>
      <c r="D13" s="40"/>
      <c r="E13" s="40"/>
      <c r="F13" s="40"/>
      <c r="G13" s="219"/>
    </row>
    <row r="14" spans="1:7">
      <c r="A14" s="408" t="s">
        <v>148</v>
      </c>
      <c r="B14" s="222"/>
      <c r="C14" s="40"/>
      <c r="D14" s="40"/>
      <c r="E14" s="40"/>
      <c r="F14" s="226"/>
      <c r="G14" s="219"/>
    </row>
    <row r="15" spans="1:7">
      <c r="A15" s="224" t="s">
        <v>149</v>
      </c>
      <c r="B15" s="222"/>
      <c r="C15" s="40"/>
      <c r="D15" s="40"/>
      <c r="E15" s="40"/>
      <c r="F15" s="226"/>
      <c r="G15" s="219"/>
    </row>
    <row r="16" spans="1:7">
      <c r="A16" s="408" t="s">
        <v>197</v>
      </c>
      <c r="B16" s="222"/>
      <c r="C16" s="40"/>
      <c r="D16" s="40"/>
      <c r="E16" s="40"/>
      <c r="F16" s="226"/>
      <c r="G16" s="219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5"/>
  <sheetViews>
    <sheetView tabSelected="1" topLeftCell="A174" workbookViewId="0">
      <selection activeCell="J182" sqref="J182"/>
    </sheetView>
  </sheetViews>
  <sheetFormatPr defaultColWidth="9" defaultRowHeight="14.4"/>
  <cols>
    <col min="1" max="1" width="7.42592592592593" customWidth="1"/>
    <col min="2" max="2" width="8.42592592592593" customWidth="1"/>
    <col min="3" max="3" width="8.71296296296296" customWidth="1"/>
    <col min="4" max="4" width="30" customWidth="1"/>
    <col min="5" max="5" width="25.287037037037" customWidth="1"/>
    <col min="6" max="6" width="25.1388888888889" customWidth="1"/>
    <col min="7" max="7" width="25.287037037037" hidden="1" customWidth="1"/>
    <col min="8" max="8" width="25.287037037037" customWidth="1"/>
    <col min="9" max="10" width="17.712962962963" customWidth="1"/>
  </cols>
  <sheetData>
    <row r="1" ht="42" customHeight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ht="17.4" spans="1:10">
      <c r="A2" s="5"/>
      <c r="B2" s="5"/>
      <c r="C2" s="5"/>
      <c r="D2" s="5"/>
      <c r="E2" s="5"/>
      <c r="F2" s="5"/>
      <c r="G2" s="5"/>
      <c r="H2" s="6"/>
      <c r="I2" s="6"/>
      <c r="J2" s="6"/>
    </row>
    <row r="3" ht="17.4" spans="1:10">
      <c r="A3" s="5"/>
      <c r="B3" s="5"/>
      <c r="C3" s="5"/>
      <c r="D3" s="5"/>
      <c r="E3" s="5"/>
      <c r="F3" s="4" t="s">
        <v>198</v>
      </c>
      <c r="G3" s="5"/>
      <c r="H3" s="6"/>
      <c r="I3" s="6"/>
      <c r="J3" s="6"/>
    </row>
    <row r="4" ht="17.4" spans="1:10">
      <c r="A4" s="5"/>
      <c r="B4" s="5"/>
      <c r="C4" s="5"/>
      <c r="D4" s="5"/>
      <c r="E4" s="5"/>
      <c r="F4" s="4"/>
      <c r="G4" s="5"/>
      <c r="H4" s="6"/>
      <c r="I4" s="6"/>
      <c r="J4" s="6"/>
    </row>
    <row r="5" ht="18" customHeight="1" spans="1:10">
      <c r="A5" s="4" t="s">
        <v>199</v>
      </c>
      <c r="B5" s="4"/>
      <c r="C5" s="4"/>
      <c r="D5" s="4"/>
      <c r="E5" s="4"/>
      <c r="F5" s="4"/>
      <c r="G5" s="4"/>
      <c r="H5" s="4"/>
      <c r="I5" s="4"/>
      <c r="J5" s="4"/>
    </row>
    <row r="6" ht="17.4" spans="1:10">
      <c r="A6" s="5"/>
      <c r="B6" s="5"/>
      <c r="C6" s="5"/>
      <c r="D6" s="5"/>
      <c r="E6" s="5"/>
      <c r="F6" s="5"/>
      <c r="G6" s="5"/>
      <c r="H6" s="6"/>
      <c r="I6" s="6"/>
      <c r="J6" s="6"/>
    </row>
    <row r="7" ht="26.4" spans="1:10">
      <c r="A7" s="7" t="s">
        <v>200</v>
      </c>
      <c r="B7" s="7"/>
      <c r="C7" s="7"/>
      <c r="D7" s="8" t="s">
        <v>201</v>
      </c>
      <c r="E7" s="8" t="s">
        <v>171</v>
      </c>
      <c r="F7" s="8" t="s">
        <v>34</v>
      </c>
      <c r="G7" s="8" t="s">
        <v>143</v>
      </c>
      <c r="H7" s="8" t="s">
        <v>173</v>
      </c>
      <c r="I7" s="8" t="s">
        <v>202</v>
      </c>
      <c r="J7" s="8" t="s">
        <v>203</v>
      </c>
    </row>
    <row r="8" s="1" customFormat="1" spans="1:10">
      <c r="A8" s="9"/>
      <c r="B8" s="10"/>
      <c r="C8" s="11"/>
      <c r="D8" s="12">
        <v>1</v>
      </c>
      <c r="E8" s="13">
        <v>2</v>
      </c>
      <c r="F8" s="13">
        <v>3</v>
      </c>
      <c r="G8" s="13">
        <v>4</v>
      </c>
      <c r="H8" s="13">
        <v>5</v>
      </c>
      <c r="I8" s="13">
        <v>6</v>
      </c>
      <c r="J8" s="13">
        <v>7</v>
      </c>
    </row>
    <row r="9" s="1" customFormat="1" ht="43.9" customHeight="1" spans="1:10">
      <c r="A9" s="14"/>
      <c r="B9" s="15" t="s">
        <v>204</v>
      </c>
      <c r="C9" s="16"/>
      <c r="D9" s="17" t="s">
        <v>205</v>
      </c>
      <c r="E9" s="18">
        <f>SUM(E10+E41+E181)</f>
        <v>441720.98</v>
      </c>
      <c r="F9" s="18">
        <f>SUM(F10+F41+F181)</f>
        <v>1027926</v>
      </c>
      <c r="G9" s="18" t="e">
        <f>SUM(G10+G41+G181)</f>
        <v>#REF!</v>
      </c>
      <c r="H9" s="18">
        <f>SUM(H10+H41+H181)</f>
        <v>426118.76</v>
      </c>
      <c r="I9" s="82">
        <f>SUM(H9/E9*100)</f>
        <v>96.4678562471722</v>
      </c>
      <c r="J9" s="82" t="e">
        <f t="shared" ref="J9:J22" si="0">SUM(H9/G9*100)</f>
        <v>#REF!</v>
      </c>
    </row>
    <row r="10" ht="26.45" customHeight="1" spans="1:10">
      <c r="A10" s="19" t="s">
        <v>206</v>
      </c>
      <c r="B10" s="19"/>
      <c r="C10" s="19"/>
      <c r="D10" s="20" t="s">
        <v>207</v>
      </c>
      <c r="E10" s="21">
        <f>SUM(E11)</f>
        <v>3566.37</v>
      </c>
      <c r="F10" s="21">
        <f>SUM(F12+F29)</f>
        <v>6062</v>
      </c>
      <c r="G10" s="21">
        <f t="shared" ref="F10:H10" si="1">SUM(G11)</f>
        <v>0</v>
      </c>
      <c r="H10" s="21">
        <f t="shared" si="1"/>
        <v>2277.79</v>
      </c>
      <c r="I10" s="83">
        <f t="shared" ref="I10:I22" si="2">SUM(H10/E10*100)</f>
        <v>63.868583461615</v>
      </c>
      <c r="J10" s="83">
        <v>38</v>
      </c>
    </row>
    <row r="11" ht="26.45" customHeight="1" spans="1:10">
      <c r="A11" s="22" t="s">
        <v>208</v>
      </c>
      <c r="B11" s="22"/>
      <c r="C11" s="22"/>
      <c r="D11" s="22" t="s">
        <v>209</v>
      </c>
      <c r="E11" s="23">
        <f>SUM(E12+E29)</f>
        <v>3566.37</v>
      </c>
      <c r="F11" s="23">
        <f>SUM(F12+F29)</f>
        <v>6062</v>
      </c>
      <c r="G11" s="23">
        <f>SUM(G12+G29)</f>
        <v>0</v>
      </c>
      <c r="H11" s="23">
        <f>SUM(H12+H29)</f>
        <v>2277.79</v>
      </c>
      <c r="I11" s="84">
        <f t="shared" si="2"/>
        <v>63.868583461615</v>
      </c>
      <c r="J11" s="84" t="e">
        <f t="shared" si="0"/>
        <v>#DIV/0!</v>
      </c>
    </row>
    <row r="12" ht="14.45" customHeight="1" spans="1:10">
      <c r="A12" s="24" t="s">
        <v>210</v>
      </c>
      <c r="B12" s="24"/>
      <c r="C12" s="24"/>
      <c r="D12" s="24" t="s">
        <v>211</v>
      </c>
      <c r="E12" s="25">
        <f>SUM(E13)</f>
        <v>1941.13</v>
      </c>
      <c r="F12" s="25">
        <f>SUM(F13)</f>
        <v>3299</v>
      </c>
      <c r="G12" s="25">
        <f t="shared" ref="F12:H12" si="3">SUM(G13)</f>
        <v>0</v>
      </c>
      <c r="H12" s="25">
        <f t="shared" si="3"/>
        <v>1239.8</v>
      </c>
      <c r="I12" s="85">
        <f t="shared" si="2"/>
        <v>63.8700138579075</v>
      </c>
      <c r="J12" s="85" t="e">
        <f t="shared" si="0"/>
        <v>#DIV/0!</v>
      </c>
    </row>
    <row r="13" spans="1:10">
      <c r="A13" s="26">
        <v>3</v>
      </c>
      <c r="B13" s="26"/>
      <c r="C13" s="26"/>
      <c r="D13" s="27" t="s">
        <v>74</v>
      </c>
      <c r="E13" s="28">
        <f>SUM(E14+E21)</f>
        <v>1941.13</v>
      </c>
      <c r="F13" s="28">
        <f>SUM(F14+F21)</f>
        <v>3299</v>
      </c>
      <c r="G13" s="28">
        <f t="shared" ref="G13:H13" si="4">SUM(G14+G21)</f>
        <v>0</v>
      </c>
      <c r="H13" s="28">
        <f t="shared" si="4"/>
        <v>1239.8</v>
      </c>
      <c r="I13" s="86">
        <f t="shared" si="2"/>
        <v>63.8700138579075</v>
      </c>
      <c r="J13" s="86" t="e">
        <f t="shared" si="0"/>
        <v>#DIV/0!</v>
      </c>
    </row>
    <row r="14" spans="1:10">
      <c r="A14" s="29">
        <v>31</v>
      </c>
      <c r="B14" s="30"/>
      <c r="C14" s="31"/>
      <c r="D14" s="31" t="s">
        <v>75</v>
      </c>
      <c r="E14" s="32">
        <f>SUM(E15+E17+E19)</f>
        <v>1941.13</v>
      </c>
      <c r="F14" s="32">
        <f>SUM(F15+F17+F19)</f>
        <v>2762</v>
      </c>
      <c r="G14" s="32">
        <f t="shared" ref="F14:H14" si="5">SUM(G15+G17+G19)</f>
        <v>0</v>
      </c>
      <c r="H14" s="32">
        <f t="shared" si="5"/>
        <v>1180.39</v>
      </c>
      <c r="I14" s="87">
        <f t="shared" si="2"/>
        <v>60.8094254377605</v>
      </c>
      <c r="J14" s="87" t="e">
        <f t="shared" si="0"/>
        <v>#DIV/0!</v>
      </c>
    </row>
    <row r="15" spans="1:10">
      <c r="A15" s="33">
        <v>311</v>
      </c>
      <c r="B15" s="34"/>
      <c r="C15" s="35"/>
      <c r="D15" s="35" t="s">
        <v>212</v>
      </c>
      <c r="E15" s="36">
        <f>SUM(E16)</f>
        <v>1479.41</v>
      </c>
      <c r="F15" s="36">
        <v>2371</v>
      </c>
      <c r="G15" s="36">
        <f t="shared" ref="F15:H15" si="6">SUM(G16)</f>
        <v>0</v>
      </c>
      <c r="H15" s="36">
        <f t="shared" si="6"/>
        <v>1013.21</v>
      </c>
      <c r="I15" s="88">
        <f t="shared" si="2"/>
        <v>68.4874375595677</v>
      </c>
      <c r="J15" s="88" t="e">
        <f t="shared" si="0"/>
        <v>#DIV/0!</v>
      </c>
    </row>
    <row r="16" spans="1:10">
      <c r="A16" s="37">
        <v>3111</v>
      </c>
      <c r="B16" s="38"/>
      <c r="C16" s="39"/>
      <c r="D16" s="39" t="s">
        <v>77</v>
      </c>
      <c r="E16" s="40">
        <v>1479.41</v>
      </c>
      <c r="F16" s="40">
        <v>2371</v>
      </c>
      <c r="G16" s="40"/>
      <c r="H16" s="40">
        <v>1013.21</v>
      </c>
      <c r="I16" s="13">
        <f t="shared" si="2"/>
        <v>68.4874375595677</v>
      </c>
      <c r="J16" s="13" t="e">
        <f t="shared" si="0"/>
        <v>#DIV/0!</v>
      </c>
    </row>
    <row r="17" spans="1:10">
      <c r="A17" s="33">
        <v>312</v>
      </c>
      <c r="B17" s="34"/>
      <c r="C17" s="35"/>
      <c r="D17" s="35" t="s">
        <v>80</v>
      </c>
      <c r="E17" s="36">
        <f>SUM(E18)</f>
        <v>217.72</v>
      </c>
      <c r="F17" s="36">
        <v>0</v>
      </c>
      <c r="G17" s="36">
        <f t="shared" ref="F17:H17" si="7">SUM(G18)</f>
        <v>0</v>
      </c>
      <c r="H17" s="36">
        <f t="shared" si="7"/>
        <v>0</v>
      </c>
      <c r="I17" s="88">
        <f t="shared" si="2"/>
        <v>0</v>
      </c>
      <c r="J17" s="88" t="e">
        <f t="shared" si="0"/>
        <v>#DIV/0!</v>
      </c>
    </row>
    <row r="18" spans="1:10">
      <c r="A18" s="37">
        <v>3121</v>
      </c>
      <c r="B18" s="38"/>
      <c r="C18" s="39"/>
      <c r="D18" s="39" t="s">
        <v>80</v>
      </c>
      <c r="E18" s="40">
        <v>217.72</v>
      </c>
      <c r="F18" s="40">
        <v>0</v>
      </c>
      <c r="G18" s="40"/>
      <c r="H18" s="40">
        <v>0</v>
      </c>
      <c r="I18" s="13">
        <f t="shared" si="2"/>
        <v>0</v>
      </c>
      <c r="J18" s="13" t="e">
        <f t="shared" si="0"/>
        <v>#DIV/0!</v>
      </c>
    </row>
    <row r="19" spans="1:10">
      <c r="A19" s="33">
        <v>313</v>
      </c>
      <c r="B19" s="34"/>
      <c r="C19" s="35"/>
      <c r="D19" s="35" t="s">
        <v>81</v>
      </c>
      <c r="E19" s="36">
        <v>244</v>
      </c>
      <c r="F19" s="36">
        <v>391</v>
      </c>
      <c r="G19" s="36">
        <f t="shared" ref="F19:H19" si="8">SUM(G20)</f>
        <v>0</v>
      </c>
      <c r="H19" s="36">
        <f t="shared" si="8"/>
        <v>167.18</v>
      </c>
      <c r="I19" s="88">
        <f t="shared" si="2"/>
        <v>68.516393442623</v>
      </c>
      <c r="J19" s="88" t="e">
        <f t="shared" si="0"/>
        <v>#DIV/0!</v>
      </c>
    </row>
    <row r="20" ht="26.4" spans="1:10">
      <c r="A20" s="37">
        <v>3132</v>
      </c>
      <c r="B20" s="38"/>
      <c r="C20" s="39"/>
      <c r="D20" s="39" t="s">
        <v>213</v>
      </c>
      <c r="E20" s="40">
        <v>244.1</v>
      </c>
      <c r="F20" s="40">
        <v>391</v>
      </c>
      <c r="G20" s="40"/>
      <c r="H20" s="40">
        <v>167.18</v>
      </c>
      <c r="I20" s="13">
        <f t="shared" si="2"/>
        <v>68.4883244571897</v>
      </c>
      <c r="J20" s="13" t="e">
        <f t="shared" si="0"/>
        <v>#DIV/0!</v>
      </c>
    </row>
    <row r="21" spans="1:10">
      <c r="A21" s="29">
        <v>32</v>
      </c>
      <c r="B21" s="30"/>
      <c r="C21" s="31"/>
      <c r="D21" s="31" t="s">
        <v>84</v>
      </c>
      <c r="E21" s="32">
        <f>SUM(E22)</f>
        <v>0</v>
      </c>
      <c r="F21" s="32">
        <f>SUM(F22)</f>
        <v>537</v>
      </c>
      <c r="G21" s="32">
        <f t="shared" ref="G21:H21" si="9">SUM(G22)</f>
        <v>0</v>
      </c>
      <c r="H21" s="32">
        <f t="shared" si="9"/>
        <v>59.41</v>
      </c>
      <c r="I21" s="87" t="e">
        <f t="shared" si="2"/>
        <v>#DIV/0!</v>
      </c>
      <c r="J21" s="87" t="e">
        <f t="shared" si="0"/>
        <v>#DIV/0!</v>
      </c>
    </row>
    <row r="22" spans="1:10">
      <c r="A22" s="33">
        <v>321</v>
      </c>
      <c r="B22" s="34"/>
      <c r="C22" s="35"/>
      <c r="D22" s="35" t="s">
        <v>85</v>
      </c>
      <c r="E22" s="36">
        <v>0</v>
      </c>
      <c r="F22" s="36">
        <v>537</v>
      </c>
      <c r="G22" s="36">
        <f t="shared" ref="G22" si="10">SUM(G25)</f>
        <v>0</v>
      </c>
      <c r="H22" s="36">
        <v>59.41</v>
      </c>
      <c r="I22" s="88" t="e">
        <f t="shared" si="2"/>
        <v>#DIV/0!</v>
      </c>
      <c r="J22" s="88" t="e">
        <f t="shared" si="0"/>
        <v>#DIV/0!</v>
      </c>
    </row>
    <row r="23" spans="1:10">
      <c r="A23" s="33"/>
      <c r="B23" s="34"/>
      <c r="C23" s="35"/>
      <c r="D23" s="35"/>
      <c r="E23" s="36"/>
      <c r="F23" s="36">
        <v>0</v>
      </c>
      <c r="G23" s="36"/>
      <c r="H23" s="36"/>
      <c r="I23" s="88"/>
      <c r="J23" s="88"/>
    </row>
    <row r="24" spans="1:10">
      <c r="A24" s="33"/>
      <c r="B24" s="34"/>
      <c r="C24" s="35"/>
      <c r="D24" s="35"/>
      <c r="E24" s="36"/>
      <c r="F24" s="36">
        <v>0</v>
      </c>
      <c r="G24" s="36"/>
      <c r="H24" s="36"/>
      <c r="I24" s="88"/>
      <c r="J24" s="88"/>
    </row>
    <row r="25" ht="26.4" spans="1:10">
      <c r="A25" s="37">
        <v>3212</v>
      </c>
      <c r="B25" s="38"/>
      <c r="C25" s="39"/>
      <c r="D25" s="39" t="s">
        <v>214</v>
      </c>
      <c r="E25" s="40"/>
      <c r="F25" s="40">
        <v>0</v>
      </c>
      <c r="G25" s="40"/>
      <c r="H25" s="40">
        <v>0</v>
      </c>
      <c r="I25" s="13" t="e">
        <f>SUM(H25/E25*100)</f>
        <v>#DIV/0!</v>
      </c>
      <c r="J25" s="13" t="e">
        <f>SUM(H25/G25*100)</f>
        <v>#DIV/0!</v>
      </c>
    </row>
    <row r="26" spans="1:10">
      <c r="A26" s="41">
        <v>372</v>
      </c>
      <c r="B26" s="42"/>
      <c r="C26" s="43"/>
      <c r="D26" s="39" t="s">
        <v>215</v>
      </c>
      <c r="E26" s="40"/>
      <c r="F26" s="40"/>
      <c r="G26" s="40"/>
      <c r="H26" s="40"/>
      <c r="I26" s="13"/>
      <c r="J26" s="13"/>
    </row>
    <row r="27" spans="1:10">
      <c r="A27" t="s">
        <v>216</v>
      </c>
      <c r="B27" s="41"/>
      <c r="C27" s="43"/>
      <c r="D27" s="39" t="s">
        <v>217</v>
      </c>
      <c r="E27" s="40">
        <f>SUM(E28)</f>
        <v>0</v>
      </c>
      <c r="F27" s="40">
        <f>SUM(F28)</f>
        <v>0</v>
      </c>
      <c r="G27" s="40"/>
      <c r="H27" s="40"/>
      <c r="I27" s="13"/>
      <c r="J27" s="13"/>
    </row>
    <row r="28" spans="1:10">
      <c r="A28" s="41">
        <v>311</v>
      </c>
      <c r="B28" s="42"/>
      <c r="C28" s="43"/>
      <c r="D28" s="39" t="s">
        <v>218</v>
      </c>
      <c r="E28" s="40">
        <v>0</v>
      </c>
      <c r="F28" s="40">
        <v>0</v>
      </c>
      <c r="G28" s="40"/>
      <c r="H28" s="40"/>
      <c r="I28" s="13"/>
      <c r="J28" s="13"/>
    </row>
    <row r="29" spans="1:10">
      <c r="A29" s="44" t="s">
        <v>219</v>
      </c>
      <c r="B29" s="45"/>
      <c r="C29" s="45"/>
      <c r="D29" s="46" t="s">
        <v>220</v>
      </c>
      <c r="E29" s="47">
        <f>SUM(E30)</f>
        <v>1625.24</v>
      </c>
      <c r="F29" s="47">
        <f t="shared" ref="F29:H29" si="11">SUM(F30)</f>
        <v>2763</v>
      </c>
      <c r="G29" s="47">
        <f t="shared" si="11"/>
        <v>0</v>
      </c>
      <c r="H29" s="47">
        <f t="shared" si="11"/>
        <v>1037.99</v>
      </c>
      <c r="I29" s="85">
        <f t="shared" ref="I29:I60" si="12">SUM(H29/E29*100)</f>
        <v>63.866875046147</v>
      </c>
      <c r="J29" s="85" t="e">
        <f t="shared" ref="J29:J78" si="13">SUM(H29/G29*100)</f>
        <v>#DIV/0!</v>
      </c>
    </row>
    <row r="30" s="2" customFormat="1" spans="1:10">
      <c r="A30" s="48">
        <v>3</v>
      </c>
      <c r="B30" s="49"/>
      <c r="C30" s="50"/>
      <c r="D30" s="50" t="s">
        <v>74</v>
      </c>
      <c r="E30" s="28">
        <f>SUM(E31+E38)</f>
        <v>1625.24</v>
      </c>
      <c r="F30" s="28">
        <f t="shared" ref="F30:H30" si="14">SUM(F31+F38)</f>
        <v>2763</v>
      </c>
      <c r="G30" s="28">
        <f t="shared" si="14"/>
        <v>0</v>
      </c>
      <c r="H30" s="28">
        <f t="shared" si="14"/>
        <v>1037.99</v>
      </c>
      <c r="I30" s="86">
        <f t="shared" si="12"/>
        <v>63.866875046147</v>
      </c>
      <c r="J30" s="86" t="e">
        <f t="shared" si="13"/>
        <v>#DIV/0!</v>
      </c>
    </row>
    <row r="31" spans="1:10">
      <c r="A31" s="29">
        <v>31</v>
      </c>
      <c r="B31" s="30"/>
      <c r="C31" s="31"/>
      <c r="D31" s="31" t="s">
        <v>75</v>
      </c>
      <c r="E31" s="32">
        <f>SUM(E32+E34+E36)</f>
        <v>1625.24</v>
      </c>
      <c r="F31" s="32">
        <f t="shared" ref="F31:H31" si="15">SUM(F32+F34+F36)</f>
        <v>2313</v>
      </c>
      <c r="G31" s="32">
        <f t="shared" si="15"/>
        <v>0</v>
      </c>
      <c r="H31" s="32">
        <f t="shared" si="15"/>
        <v>988.26</v>
      </c>
      <c r="I31" s="87">
        <f t="shared" si="12"/>
        <v>60.807019271</v>
      </c>
      <c r="J31" s="87" t="e">
        <f t="shared" si="13"/>
        <v>#DIV/0!</v>
      </c>
    </row>
    <row r="32" spans="1:10">
      <c r="A32" s="33">
        <v>311</v>
      </c>
      <c r="B32" s="34"/>
      <c r="C32" s="35"/>
      <c r="D32" s="35" t="s">
        <v>212</v>
      </c>
      <c r="E32" s="36">
        <f>SUM(E33)</f>
        <v>1238.59</v>
      </c>
      <c r="F32" s="36">
        <v>1985</v>
      </c>
      <c r="G32" s="36">
        <f t="shared" ref="F32:H32" si="16">SUM(G33)</f>
        <v>0</v>
      </c>
      <c r="H32" s="36">
        <f t="shared" si="16"/>
        <v>848.29</v>
      </c>
      <c r="I32" s="88">
        <f t="shared" si="12"/>
        <v>68.4883617662019</v>
      </c>
      <c r="J32" s="88" t="e">
        <f t="shared" si="13"/>
        <v>#DIV/0!</v>
      </c>
    </row>
    <row r="33" ht="18" customHeight="1" spans="1:10">
      <c r="A33" s="37">
        <v>3111</v>
      </c>
      <c r="B33" s="38"/>
      <c r="C33" s="39"/>
      <c r="D33" s="39" t="s">
        <v>77</v>
      </c>
      <c r="E33" s="40">
        <v>1238.59</v>
      </c>
      <c r="F33" s="40">
        <v>1985</v>
      </c>
      <c r="G33" s="40"/>
      <c r="H33" s="40">
        <v>848.29</v>
      </c>
      <c r="I33" s="13">
        <f t="shared" si="12"/>
        <v>68.4883617662019</v>
      </c>
      <c r="J33" s="13" t="e">
        <f t="shared" si="13"/>
        <v>#DIV/0!</v>
      </c>
    </row>
    <row r="34" ht="18.6" customHeight="1" spans="1:10">
      <c r="A34" s="33">
        <v>312</v>
      </c>
      <c r="B34" s="34"/>
      <c r="C34" s="35"/>
      <c r="D34" s="35" t="s">
        <v>80</v>
      </c>
      <c r="E34" s="36">
        <v>182.28</v>
      </c>
      <c r="F34" s="36">
        <v>0</v>
      </c>
      <c r="G34" s="36">
        <f t="shared" ref="F34:H34" si="17">SUM(G35)</f>
        <v>0</v>
      </c>
      <c r="H34" s="36">
        <v>0</v>
      </c>
      <c r="I34" s="88">
        <f t="shared" si="12"/>
        <v>0</v>
      </c>
      <c r="J34" s="88" t="e">
        <f t="shared" si="13"/>
        <v>#DIV/0!</v>
      </c>
    </row>
    <row r="35" ht="15" customHeight="1" spans="1:10">
      <c r="A35" s="37">
        <v>3121</v>
      </c>
      <c r="B35" s="38"/>
      <c r="C35" s="39"/>
      <c r="D35" s="39" t="s">
        <v>80</v>
      </c>
      <c r="E35" s="40">
        <v>0</v>
      </c>
      <c r="F35" s="40">
        <v>0</v>
      </c>
      <c r="G35" s="40"/>
      <c r="H35" s="40">
        <v>0</v>
      </c>
      <c r="I35" s="13" t="e">
        <f t="shared" si="12"/>
        <v>#DIV/0!</v>
      </c>
      <c r="J35" s="13" t="e">
        <f t="shared" si="13"/>
        <v>#DIV/0!</v>
      </c>
    </row>
    <row r="36" spans="1:10">
      <c r="A36" s="33">
        <v>313</v>
      </c>
      <c r="B36" s="34"/>
      <c r="C36" s="35"/>
      <c r="D36" s="35" t="s">
        <v>81</v>
      </c>
      <c r="E36" s="36">
        <f>SUM(E37)</f>
        <v>204.37</v>
      </c>
      <c r="F36" s="36">
        <v>328</v>
      </c>
      <c r="G36" s="36">
        <f t="shared" ref="F36:H36" si="18">SUM(G37)</f>
        <v>0</v>
      </c>
      <c r="H36" s="36">
        <f t="shared" si="18"/>
        <v>139.97</v>
      </c>
      <c r="I36" s="88">
        <f t="shared" si="12"/>
        <v>68.4885257131673</v>
      </c>
      <c r="J36" s="88" t="e">
        <f t="shared" si="13"/>
        <v>#DIV/0!</v>
      </c>
    </row>
    <row r="37" ht="24" customHeight="1" spans="1:10">
      <c r="A37" s="37">
        <v>3132</v>
      </c>
      <c r="B37" s="38"/>
      <c r="C37" s="39"/>
      <c r="D37" s="39" t="s">
        <v>213</v>
      </c>
      <c r="E37" s="40">
        <v>204.37</v>
      </c>
      <c r="F37" s="40">
        <v>328</v>
      </c>
      <c r="G37" s="40"/>
      <c r="H37" s="40">
        <v>139.97</v>
      </c>
      <c r="I37" s="13">
        <f t="shared" si="12"/>
        <v>68.4885257131673</v>
      </c>
      <c r="J37" s="13" t="e">
        <f t="shared" si="13"/>
        <v>#DIV/0!</v>
      </c>
    </row>
    <row r="38" spans="1:10">
      <c r="A38" s="29">
        <v>32</v>
      </c>
      <c r="B38" s="30"/>
      <c r="C38" s="31"/>
      <c r="D38" s="31" t="s">
        <v>84</v>
      </c>
      <c r="E38" s="32">
        <f>SUM(E39)</f>
        <v>0</v>
      </c>
      <c r="F38" s="32">
        <f t="shared" ref="F38:H38" si="19">SUM(F39)</f>
        <v>450</v>
      </c>
      <c r="G38" s="32">
        <f t="shared" si="19"/>
        <v>0</v>
      </c>
      <c r="H38" s="32">
        <f t="shared" si="19"/>
        <v>49.73</v>
      </c>
      <c r="I38" s="87" t="e">
        <f t="shared" si="12"/>
        <v>#DIV/0!</v>
      </c>
      <c r="J38" s="87" t="e">
        <f t="shared" si="13"/>
        <v>#DIV/0!</v>
      </c>
    </row>
    <row r="39" ht="27" customHeight="1" spans="1:10">
      <c r="A39" s="33">
        <v>321</v>
      </c>
      <c r="B39" s="34"/>
      <c r="C39" s="35"/>
      <c r="D39" s="35" t="s">
        <v>85</v>
      </c>
      <c r="E39" s="36">
        <v>0</v>
      </c>
      <c r="F39" s="36">
        <v>450</v>
      </c>
      <c r="G39" s="36">
        <f t="shared" ref="F39:H39" si="20">SUM(G40)</f>
        <v>0</v>
      </c>
      <c r="H39" s="36">
        <f t="shared" si="20"/>
        <v>49.73</v>
      </c>
      <c r="I39" s="88" t="e">
        <f t="shared" si="12"/>
        <v>#DIV/0!</v>
      </c>
      <c r="J39" s="88" t="e">
        <f t="shared" si="13"/>
        <v>#DIV/0!</v>
      </c>
    </row>
    <row r="40" ht="39.6" customHeight="1" spans="1:10">
      <c r="A40" s="37">
        <v>3212</v>
      </c>
      <c r="B40" s="38"/>
      <c r="C40" s="39"/>
      <c r="D40" s="39" t="s">
        <v>214</v>
      </c>
      <c r="E40" s="40">
        <v>0</v>
      </c>
      <c r="F40" s="40">
        <v>0</v>
      </c>
      <c r="G40" s="40"/>
      <c r="H40" s="40">
        <v>49.73</v>
      </c>
      <c r="I40" s="13" t="e">
        <f t="shared" si="12"/>
        <v>#DIV/0!</v>
      </c>
      <c r="J40" s="13" t="e">
        <f t="shared" si="13"/>
        <v>#DIV/0!</v>
      </c>
    </row>
    <row r="41" ht="25.5" customHeight="1" spans="1:10">
      <c r="A41" s="51" t="s">
        <v>221</v>
      </c>
      <c r="B41" s="52"/>
      <c r="C41" s="53"/>
      <c r="D41" s="20" t="s">
        <v>222</v>
      </c>
      <c r="E41" s="54">
        <f>SUM(E42+E168+E174+E340)</f>
        <v>424485</v>
      </c>
      <c r="F41" s="54">
        <f>SUM(F42+F168+F174+F340)</f>
        <v>925483</v>
      </c>
      <c r="G41" s="54">
        <f>SUM(G42+G168+G174+G340)</f>
        <v>0</v>
      </c>
      <c r="H41" s="54">
        <f>SUM(H42+H168+H174+H340)</f>
        <v>382747.94</v>
      </c>
      <c r="I41" s="83">
        <f t="shared" si="12"/>
        <v>90.1676007397199</v>
      </c>
      <c r="J41" s="83">
        <v>41</v>
      </c>
    </row>
    <row r="42" ht="38.25" customHeight="1" spans="1:10">
      <c r="A42" s="55" t="s">
        <v>223</v>
      </c>
      <c r="B42" s="56"/>
      <c r="C42" s="57"/>
      <c r="D42" s="22" t="s">
        <v>224</v>
      </c>
      <c r="E42" s="58">
        <v>424485</v>
      </c>
      <c r="F42" s="58">
        <f>SUM(F43+F78+F114+F150)</f>
        <v>905483</v>
      </c>
      <c r="G42" s="58">
        <f t="shared" ref="G42:H42" si="21">SUM(G43+G78+G114+G150)</f>
        <v>0</v>
      </c>
      <c r="H42" s="58">
        <f t="shared" si="21"/>
        <v>362747.94</v>
      </c>
      <c r="I42" s="84">
        <f t="shared" si="12"/>
        <v>85.4560090462561</v>
      </c>
      <c r="J42" s="84" t="e">
        <f t="shared" si="13"/>
        <v>#DIV/0!</v>
      </c>
    </row>
    <row r="43" ht="21.6" customHeight="1" spans="1:10">
      <c r="A43" s="59" t="s">
        <v>210</v>
      </c>
      <c r="B43" s="60"/>
      <c r="C43" s="61"/>
      <c r="D43" s="62" t="s">
        <v>211</v>
      </c>
      <c r="E43" s="25">
        <f>SUM(E44)</f>
        <v>1251.3</v>
      </c>
      <c r="F43" s="25">
        <f t="shared" ref="F43:H43" si="22">SUM(F44)</f>
        <v>88381</v>
      </c>
      <c r="G43" s="25">
        <f t="shared" si="22"/>
        <v>0</v>
      </c>
      <c r="H43" s="25">
        <f t="shared" si="22"/>
        <v>17281</v>
      </c>
      <c r="I43" s="85">
        <f t="shared" si="12"/>
        <v>1381.04371453688</v>
      </c>
      <c r="J43" s="85" t="e">
        <f t="shared" si="13"/>
        <v>#DIV/0!</v>
      </c>
    </row>
    <row r="44" ht="18" customHeight="1" spans="1:10">
      <c r="A44" s="63">
        <v>3</v>
      </c>
      <c r="B44" s="49"/>
      <c r="C44" s="50"/>
      <c r="D44" s="27" t="s">
        <v>74</v>
      </c>
      <c r="E44" s="28">
        <f>SUM(E45+E74)</f>
        <v>1251.3</v>
      </c>
      <c r="F44" s="28">
        <f t="shared" ref="F44:H44" si="23">SUM(F45+F74)</f>
        <v>88381</v>
      </c>
      <c r="G44" s="28">
        <f t="shared" si="23"/>
        <v>0</v>
      </c>
      <c r="H44" s="28">
        <v>17281</v>
      </c>
      <c r="I44" s="86">
        <f t="shared" si="12"/>
        <v>1381.04371453688</v>
      </c>
      <c r="J44" s="86" t="e">
        <f t="shared" si="13"/>
        <v>#DIV/0!</v>
      </c>
    </row>
    <row r="45" ht="14.45" customHeight="1" spans="1:10">
      <c r="A45" s="64">
        <v>32</v>
      </c>
      <c r="B45" s="65"/>
      <c r="C45" s="66"/>
      <c r="D45" s="67" t="s">
        <v>84</v>
      </c>
      <c r="E45" s="32">
        <v>1251.3</v>
      </c>
      <c r="F45" s="32">
        <f t="shared" ref="F45:H45" si="24">SUM(F46+F51+F58+F68)</f>
        <v>88381</v>
      </c>
      <c r="G45" s="32">
        <f t="shared" si="24"/>
        <v>0</v>
      </c>
      <c r="H45" s="32">
        <v>0</v>
      </c>
      <c r="I45" s="87">
        <f t="shared" si="12"/>
        <v>0</v>
      </c>
      <c r="J45" s="87" t="e">
        <f t="shared" si="13"/>
        <v>#DIV/0!</v>
      </c>
    </row>
    <row r="46" ht="14.45" customHeight="1" spans="1:10">
      <c r="A46" s="68">
        <v>321</v>
      </c>
      <c r="B46" s="69"/>
      <c r="C46" s="70"/>
      <c r="D46" s="35" t="s">
        <v>85</v>
      </c>
      <c r="E46" s="36">
        <v>0</v>
      </c>
      <c r="F46" s="36">
        <f t="shared" ref="F46:H46" si="25">SUM(F47:F50)</f>
        <v>0</v>
      </c>
      <c r="G46" s="36">
        <f t="shared" si="25"/>
        <v>0</v>
      </c>
      <c r="H46" s="36">
        <f t="shared" si="25"/>
        <v>0</v>
      </c>
      <c r="I46" s="88" t="e">
        <f t="shared" si="12"/>
        <v>#DIV/0!</v>
      </c>
      <c r="J46" s="88" t="e">
        <f t="shared" si="13"/>
        <v>#DIV/0!</v>
      </c>
    </row>
    <row r="47" ht="14.45" customHeight="1" spans="1:10">
      <c r="A47" s="71">
        <v>3211</v>
      </c>
      <c r="B47" s="72"/>
      <c r="C47" s="73"/>
      <c r="D47" s="39" t="s">
        <v>86</v>
      </c>
      <c r="E47" s="40"/>
      <c r="F47" s="40"/>
      <c r="G47" s="40"/>
      <c r="H47" s="40"/>
      <c r="I47" s="13" t="e">
        <f t="shared" si="12"/>
        <v>#DIV/0!</v>
      </c>
      <c r="J47" s="13" t="e">
        <f t="shared" si="13"/>
        <v>#DIV/0!</v>
      </c>
    </row>
    <row r="48" ht="25.15" customHeight="1" spans="1:10">
      <c r="A48" s="71">
        <v>3212</v>
      </c>
      <c r="B48" s="72"/>
      <c r="C48" s="73"/>
      <c r="D48" s="39" t="s">
        <v>225</v>
      </c>
      <c r="E48" s="40"/>
      <c r="F48" s="40"/>
      <c r="G48" s="40"/>
      <c r="H48" s="40"/>
      <c r="I48" s="13" t="e">
        <f t="shared" si="12"/>
        <v>#DIV/0!</v>
      </c>
      <c r="J48" s="13" t="e">
        <f t="shared" si="13"/>
        <v>#DIV/0!</v>
      </c>
    </row>
    <row r="49" ht="14.45" customHeight="1" spans="1:10">
      <c r="A49" s="71">
        <v>3213</v>
      </c>
      <c r="B49" s="72"/>
      <c r="C49" s="73"/>
      <c r="D49" s="39" t="s">
        <v>226</v>
      </c>
      <c r="E49" s="40"/>
      <c r="F49" s="40"/>
      <c r="G49" s="40"/>
      <c r="H49" s="40"/>
      <c r="I49" s="13" t="e">
        <f t="shared" si="12"/>
        <v>#DIV/0!</v>
      </c>
      <c r="J49" s="13" t="e">
        <f t="shared" si="13"/>
        <v>#DIV/0!</v>
      </c>
    </row>
    <row r="50" ht="25.9" customHeight="1" spans="1:10">
      <c r="A50" s="71">
        <v>3214</v>
      </c>
      <c r="B50" s="72"/>
      <c r="C50" s="73"/>
      <c r="D50" s="39" t="s">
        <v>227</v>
      </c>
      <c r="E50" s="40"/>
      <c r="F50" s="40"/>
      <c r="G50" s="40"/>
      <c r="H50" s="40"/>
      <c r="I50" s="13" t="e">
        <f t="shared" si="12"/>
        <v>#DIV/0!</v>
      </c>
      <c r="J50" s="13" t="e">
        <f t="shared" si="13"/>
        <v>#DIV/0!</v>
      </c>
    </row>
    <row r="51" ht="19.9" customHeight="1" spans="1:10">
      <c r="A51" s="68">
        <v>322</v>
      </c>
      <c r="B51" s="69"/>
      <c r="C51" s="70"/>
      <c r="D51" s="35" t="s">
        <v>228</v>
      </c>
      <c r="E51" s="36">
        <v>0</v>
      </c>
      <c r="F51" s="36">
        <v>0</v>
      </c>
      <c r="G51" s="36">
        <f t="shared" ref="G51:H51" si="26">SUM(G52:G57)</f>
        <v>0</v>
      </c>
      <c r="H51" s="36">
        <f t="shared" si="26"/>
        <v>0</v>
      </c>
      <c r="I51" s="88" t="e">
        <f t="shared" si="12"/>
        <v>#DIV/0!</v>
      </c>
      <c r="J51" s="88" t="e">
        <f t="shared" si="13"/>
        <v>#DIV/0!</v>
      </c>
    </row>
    <row r="52" ht="26.45" customHeight="1" spans="1:10">
      <c r="A52" s="71">
        <v>3221</v>
      </c>
      <c r="B52" s="72"/>
      <c r="C52" s="73"/>
      <c r="D52" s="39" t="s">
        <v>229</v>
      </c>
      <c r="E52" s="40"/>
      <c r="F52" s="40"/>
      <c r="G52" s="40"/>
      <c r="H52" s="40"/>
      <c r="I52" s="13" t="e">
        <f t="shared" si="12"/>
        <v>#DIV/0!</v>
      </c>
      <c r="J52" s="13" t="e">
        <f t="shared" si="13"/>
        <v>#DIV/0!</v>
      </c>
    </row>
    <row r="53" ht="18" customHeight="1" spans="1:10">
      <c r="A53" s="71">
        <v>3222</v>
      </c>
      <c r="B53" s="72"/>
      <c r="C53" s="73"/>
      <c r="D53" s="39" t="s">
        <v>92</v>
      </c>
      <c r="E53" s="40"/>
      <c r="F53" s="40"/>
      <c r="G53" s="40"/>
      <c r="H53" s="40"/>
      <c r="I53" s="13" t="e">
        <f t="shared" si="12"/>
        <v>#DIV/0!</v>
      </c>
      <c r="J53" s="13" t="e">
        <f t="shared" si="13"/>
        <v>#DIV/0!</v>
      </c>
    </row>
    <row r="54" ht="18" customHeight="1" spans="1:10">
      <c r="A54" s="71">
        <v>3223</v>
      </c>
      <c r="B54" s="72"/>
      <c r="C54" s="73"/>
      <c r="D54" s="39" t="s">
        <v>93</v>
      </c>
      <c r="E54" s="40"/>
      <c r="F54" s="40"/>
      <c r="G54" s="40"/>
      <c r="H54" s="40"/>
      <c r="I54" s="13" t="e">
        <f t="shared" si="12"/>
        <v>#DIV/0!</v>
      </c>
      <c r="J54" s="13" t="e">
        <f t="shared" si="13"/>
        <v>#DIV/0!</v>
      </c>
    </row>
    <row r="55" ht="28.15" customHeight="1" spans="1:10">
      <c r="A55" s="71">
        <v>3224</v>
      </c>
      <c r="B55" s="72"/>
      <c r="C55" s="73"/>
      <c r="D55" s="39" t="s">
        <v>94</v>
      </c>
      <c r="E55" s="40"/>
      <c r="F55" s="40"/>
      <c r="G55" s="40"/>
      <c r="H55" s="40"/>
      <c r="I55" s="13" t="e">
        <f t="shared" si="12"/>
        <v>#DIV/0!</v>
      </c>
      <c r="J55" s="13" t="e">
        <f t="shared" si="13"/>
        <v>#DIV/0!</v>
      </c>
    </row>
    <row r="56" ht="18.6" customHeight="1" spans="1:10">
      <c r="A56" s="71">
        <v>3225</v>
      </c>
      <c r="B56" s="72"/>
      <c r="C56" s="73"/>
      <c r="D56" s="39" t="s">
        <v>230</v>
      </c>
      <c r="E56" s="40"/>
      <c r="F56" s="40"/>
      <c r="G56" s="40"/>
      <c r="H56" s="40"/>
      <c r="I56" s="13" t="e">
        <f t="shared" si="12"/>
        <v>#DIV/0!</v>
      </c>
      <c r="J56" s="13" t="e">
        <f t="shared" si="13"/>
        <v>#DIV/0!</v>
      </c>
    </row>
    <row r="57" ht="24.6" customHeight="1" spans="1:10">
      <c r="A57" s="71">
        <v>3227</v>
      </c>
      <c r="B57" s="72"/>
      <c r="C57" s="73"/>
      <c r="D57" s="39" t="s">
        <v>96</v>
      </c>
      <c r="E57" s="40"/>
      <c r="F57" s="40"/>
      <c r="G57" s="40"/>
      <c r="H57" s="40"/>
      <c r="I57" s="13" t="e">
        <f t="shared" si="12"/>
        <v>#DIV/0!</v>
      </c>
      <c r="J57" s="13" t="e">
        <f t="shared" si="13"/>
        <v>#DIV/0!</v>
      </c>
    </row>
    <row r="58" ht="18.6" customHeight="1" spans="1:10">
      <c r="A58" s="74">
        <v>323</v>
      </c>
      <c r="B58" s="75"/>
      <c r="C58" s="76"/>
      <c r="D58" s="35" t="s">
        <v>97</v>
      </c>
      <c r="E58" s="36">
        <v>0</v>
      </c>
      <c r="F58" s="36">
        <v>88381</v>
      </c>
      <c r="G58" s="36">
        <f t="shared" ref="G58" si="27">SUM(G59:G67)</f>
        <v>0</v>
      </c>
      <c r="H58" s="36">
        <v>17281.25</v>
      </c>
      <c r="I58" s="88" t="e">
        <f t="shared" si="12"/>
        <v>#DIV/0!</v>
      </c>
      <c r="J58" s="88" t="e">
        <f t="shared" si="13"/>
        <v>#DIV/0!</v>
      </c>
    </row>
    <row r="59" ht="18.6" customHeight="1" spans="1:10">
      <c r="A59" s="77">
        <v>3231</v>
      </c>
      <c r="B59" s="78"/>
      <c r="C59" s="79"/>
      <c r="D59" s="80" t="s">
        <v>231</v>
      </c>
      <c r="E59" s="40">
        <v>1251.3</v>
      </c>
      <c r="F59" s="40">
        <v>0</v>
      </c>
      <c r="G59" s="40"/>
      <c r="H59" s="40">
        <v>0</v>
      </c>
      <c r="I59" s="13">
        <f t="shared" si="12"/>
        <v>0</v>
      </c>
      <c r="J59" s="13" t="e">
        <f t="shared" si="13"/>
        <v>#DIV/0!</v>
      </c>
    </row>
    <row r="60" ht="28.15" customHeight="1" spans="1:10">
      <c r="A60" s="71">
        <v>3232</v>
      </c>
      <c r="B60" s="72"/>
      <c r="C60" s="73"/>
      <c r="D60" s="39" t="s">
        <v>99</v>
      </c>
      <c r="E60" s="40"/>
      <c r="F60" s="40"/>
      <c r="G60" s="40"/>
      <c r="H60" s="40"/>
      <c r="I60" s="13" t="e">
        <f t="shared" si="12"/>
        <v>#DIV/0!</v>
      </c>
      <c r="J60" s="13" t="e">
        <f t="shared" si="13"/>
        <v>#DIV/0!</v>
      </c>
    </row>
    <row r="61" ht="18.6" customHeight="1" spans="1:10">
      <c r="A61" s="71">
        <v>3233</v>
      </c>
      <c r="B61" s="72"/>
      <c r="C61" s="73"/>
      <c r="D61" s="39" t="s">
        <v>232</v>
      </c>
      <c r="E61" s="40"/>
      <c r="F61" s="40"/>
      <c r="G61" s="40"/>
      <c r="H61" s="40"/>
      <c r="I61" s="13" t="e">
        <f t="shared" ref="I61:I92" si="28">SUM(H61/E61*100)</f>
        <v>#DIV/0!</v>
      </c>
      <c r="J61" s="13" t="e">
        <f t="shared" si="13"/>
        <v>#DIV/0!</v>
      </c>
    </row>
    <row r="62" ht="18.6" customHeight="1" spans="1:10">
      <c r="A62" s="71">
        <v>3234</v>
      </c>
      <c r="B62" s="72"/>
      <c r="C62" s="73"/>
      <c r="D62" s="39" t="s">
        <v>101</v>
      </c>
      <c r="E62" s="40"/>
      <c r="F62" s="40"/>
      <c r="G62" s="40"/>
      <c r="H62" s="40"/>
      <c r="I62" s="13" t="e">
        <f t="shared" si="28"/>
        <v>#DIV/0!</v>
      </c>
      <c r="J62" s="13" t="e">
        <f t="shared" si="13"/>
        <v>#DIV/0!</v>
      </c>
    </row>
    <row r="63" ht="18.6" customHeight="1" spans="1:10">
      <c r="A63" s="71">
        <v>3235</v>
      </c>
      <c r="B63" s="72"/>
      <c r="C63" s="73"/>
      <c r="D63" s="39" t="s">
        <v>102</v>
      </c>
      <c r="E63" s="40"/>
      <c r="F63" s="40"/>
      <c r="G63" s="40"/>
      <c r="H63" s="40"/>
      <c r="I63" s="13" t="e">
        <f t="shared" si="28"/>
        <v>#DIV/0!</v>
      </c>
      <c r="J63" s="13" t="e">
        <f t="shared" si="13"/>
        <v>#DIV/0!</v>
      </c>
    </row>
    <row r="64" ht="18.6" customHeight="1" spans="1:10">
      <c r="A64" s="71">
        <v>3236</v>
      </c>
      <c r="B64" s="72"/>
      <c r="C64" s="73"/>
      <c r="D64" s="81" t="s">
        <v>233</v>
      </c>
      <c r="E64" s="40"/>
      <c r="F64" s="40"/>
      <c r="G64" s="40"/>
      <c r="H64" s="40"/>
      <c r="I64" s="13" t="e">
        <f t="shared" si="28"/>
        <v>#DIV/0!</v>
      </c>
      <c r="J64" s="13" t="e">
        <f t="shared" si="13"/>
        <v>#DIV/0!</v>
      </c>
    </row>
    <row r="65" ht="18.6" customHeight="1" spans="1:10">
      <c r="A65" s="71">
        <v>3237</v>
      </c>
      <c r="B65" s="72"/>
      <c r="C65" s="73"/>
      <c r="D65" s="81" t="s">
        <v>234</v>
      </c>
      <c r="E65" s="40"/>
      <c r="F65" s="40"/>
      <c r="G65" s="40"/>
      <c r="H65" s="40"/>
      <c r="I65" s="13" t="e">
        <f t="shared" si="28"/>
        <v>#DIV/0!</v>
      </c>
      <c r="J65" s="13" t="e">
        <f t="shared" si="13"/>
        <v>#DIV/0!</v>
      </c>
    </row>
    <row r="66" ht="18.6" customHeight="1" spans="1:10">
      <c r="A66" s="71">
        <v>3238</v>
      </c>
      <c r="B66" s="72"/>
      <c r="C66" s="73"/>
      <c r="D66" s="81" t="s">
        <v>105</v>
      </c>
      <c r="E66" s="40"/>
      <c r="F66" s="40"/>
      <c r="G66" s="40"/>
      <c r="H66" s="40"/>
      <c r="I66" s="13" t="e">
        <f t="shared" si="28"/>
        <v>#DIV/0!</v>
      </c>
      <c r="J66" s="13" t="e">
        <f t="shared" si="13"/>
        <v>#DIV/0!</v>
      </c>
    </row>
    <row r="67" ht="18.6" customHeight="1" spans="1:10">
      <c r="A67" s="71">
        <v>3239</v>
      </c>
      <c r="B67" s="72"/>
      <c r="C67" s="73"/>
      <c r="D67" s="81" t="s">
        <v>106</v>
      </c>
      <c r="E67" s="40"/>
      <c r="F67" s="40"/>
      <c r="G67" s="40"/>
      <c r="H67" s="40"/>
      <c r="I67" s="13" t="e">
        <f t="shared" si="28"/>
        <v>#DIV/0!</v>
      </c>
      <c r="J67" s="13" t="e">
        <f t="shared" si="13"/>
        <v>#DIV/0!</v>
      </c>
    </row>
    <row r="68" ht="26.45" customHeight="1" spans="1:10">
      <c r="A68" s="89">
        <v>329</v>
      </c>
      <c r="B68" s="90"/>
      <c r="C68" s="91"/>
      <c r="D68" s="92" t="s">
        <v>108</v>
      </c>
      <c r="E68" s="93">
        <v>0</v>
      </c>
      <c r="F68" s="93">
        <f t="shared" ref="F68:H68" si="29">SUM(F69:F73)</f>
        <v>0</v>
      </c>
      <c r="G68" s="93">
        <f t="shared" si="29"/>
        <v>0</v>
      </c>
      <c r="H68" s="93">
        <f t="shared" si="29"/>
        <v>0</v>
      </c>
      <c r="I68" s="88" t="e">
        <f t="shared" si="28"/>
        <v>#DIV/0!</v>
      </c>
      <c r="J68" s="88" t="e">
        <f t="shared" si="13"/>
        <v>#DIV/0!</v>
      </c>
    </row>
    <row r="69" ht="16.9" customHeight="1" spans="1:10">
      <c r="A69" s="94">
        <v>3292</v>
      </c>
      <c r="B69" s="95"/>
      <c r="C69" s="96"/>
      <c r="D69" s="97" t="s">
        <v>110</v>
      </c>
      <c r="E69" s="98"/>
      <c r="F69" s="98"/>
      <c r="G69" s="98"/>
      <c r="H69" s="98"/>
      <c r="I69" s="13" t="e">
        <f t="shared" si="28"/>
        <v>#DIV/0!</v>
      </c>
      <c r="J69" s="13" t="e">
        <f t="shared" si="13"/>
        <v>#DIV/0!</v>
      </c>
    </row>
    <row r="70" ht="15" customHeight="1" spans="1:10">
      <c r="A70" s="94">
        <v>3294</v>
      </c>
      <c r="B70" s="95"/>
      <c r="C70" s="96"/>
      <c r="D70" s="97" t="s">
        <v>235</v>
      </c>
      <c r="E70" s="98"/>
      <c r="F70" s="98"/>
      <c r="G70" s="98"/>
      <c r="H70" s="98"/>
      <c r="I70" s="13" t="e">
        <f t="shared" si="28"/>
        <v>#DIV/0!</v>
      </c>
      <c r="J70" s="13" t="e">
        <f t="shared" si="13"/>
        <v>#DIV/0!</v>
      </c>
    </row>
    <row r="71" ht="16.15" customHeight="1" spans="1:10">
      <c r="A71" s="94">
        <v>3295</v>
      </c>
      <c r="B71" s="95"/>
      <c r="C71" s="96"/>
      <c r="D71" s="97" t="s">
        <v>113</v>
      </c>
      <c r="E71" s="98"/>
      <c r="F71" s="98"/>
      <c r="G71" s="98"/>
      <c r="H71" s="98"/>
      <c r="I71" s="13" t="e">
        <f t="shared" si="28"/>
        <v>#DIV/0!</v>
      </c>
      <c r="J71" s="13" t="e">
        <f t="shared" si="13"/>
        <v>#DIV/0!</v>
      </c>
    </row>
    <row r="72" ht="16.15" customHeight="1" spans="1:10">
      <c r="A72" s="94">
        <v>3296</v>
      </c>
      <c r="B72" s="95"/>
      <c r="C72" s="96"/>
      <c r="D72" s="97" t="s">
        <v>114</v>
      </c>
      <c r="E72" s="98"/>
      <c r="F72" s="98"/>
      <c r="G72" s="98"/>
      <c r="H72" s="98"/>
      <c r="I72" s="13" t="e">
        <f t="shared" si="28"/>
        <v>#DIV/0!</v>
      </c>
      <c r="J72" s="13" t="e">
        <f t="shared" si="13"/>
        <v>#DIV/0!</v>
      </c>
    </row>
    <row r="73" ht="28.15" customHeight="1" spans="1:10">
      <c r="A73" s="94">
        <v>3299</v>
      </c>
      <c r="B73" s="95"/>
      <c r="C73" s="96"/>
      <c r="D73" s="97" t="s">
        <v>108</v>
      </c>
      <c r="E73" s="98"/>
      <c r="F73" s="98"/>
      <c r="G73" s="98"/>
      <c r="H73" s="98"/>
      <c r="I73" s="13" t="e">
        <f t="shared" si="28"/>
        <v>#DIV/0!</v>
      </c>
      <c r="J73" s="13" t="e">
        <f t="shared" si="13"/>
        <v>#DIV/0!</v>
      </c>
    </row>
    <row r="74" ht="18.6" customHeight="1" spans="1:10">
      <c r="A74" s="64">
        <v>34</v>
      </c>
      <c r="B74" s="65"/>
      <c r="C74" s="66"/>
      <c r="D74" s="31" t="s">
        <v>236</v>
      </c>
      <c r="E74" s="32">
        <f>SUM(E75)</f>
        <v>0</v>
      </c>
      <c r="F74" s="32">
        <f t="shared" ref="F74:H74" si="30">SUM(F75)</f>
        <v>0</v>
      </c>
      <c r="G74" s="32">
        <f t="shared" si="30"/>
        <v>0</v>
      </c>
      <c r="H74" s="32">
        <f t="shared" si="30"/>
        <v>0</v>
      </c>
      <c r="I74" s="87" t="e">
        <f t="shared" si="28"/>
        <v>#DIV/0!</v>
      </c>
      <c r="J74" s="87" t="e">
        <f t="shared" si="13"/>
        <v>#DIV/0!</v>
      </c>
    </row>
    <row r="75" ht="18.6" customHeight="1" spans="1:10">
      <c r="A75" s="99">
        <v>343</v>
      </c>
      <c r="B75" s="100"/>
      <c r="C75" s="101"/>
      <c r="D75" s="35" t="s">
        <v>116</v>
      </c>
      <c r="E75" s="36">
        <v>0</v>
      </c>
      <c r="F75" s="36">
        <f t="shared" ref="F75:H75" si="31">SUM(F76+F77)</f>
        <v>0</v>
      </c>
      <c r="G75" s="36">
        <f t="shared" si="31"/>
        <v>0</v>
      </c>
      <c r="H75" s="36">
        <f t="shared" si="31"/>
        <v>0</v>
      </c>
      <c r="I75" s="88" t="e">
        <f t="shared" si="28"/>
        <v>#DIV/0!</v>
      </c>
      <c r="J75" s="88" t="e">
        <f t="shared" si="13"/>
        <v>#DIV/0!</v>
      </c>
    </row>
    <row r="76" ht="27.6" customHeight="1" spans="1:10">
      <c r="A76" s="102">
        <v>3431</v>
      </c>
      <c r="B76" s="103"/>
      <c r="C76" s="104"/>
      <c r="D76" s="39" t="s">
        <v>117</v>
      </c>
      <c r="E76" s="40"/>
      <c r="F76" s="40"/>
      <c r="G76" s="40"/>
      <c r="H76" s="40"/>
      <c r="I76" s="13" t="e">
        <f t="shared" si="28"/>
        <v>#DIV/0!</v>
      </c>
      <c r="J76" s="13" t="e">
        <f t="shared" si="13"/>
        <v>#DIV/0!</v>
      </c>
    </row>
    <row r="77" ht="18.6" customHeight="1" spans="1:10">
      <c r="A77" s="102">
        <v>3433</v>
      </c>
      <c r="B77" s="103"/>
      <c r="C77" s="104"/>
      <c r="D77" s="39" t="s">
        <v>119</v>
      </c>
      <c r="E77" s="40"/>
      <c r="F77" s="40"/>
      <c r="G77" s="40"/>
      <c r="H77" s="40"/>
      <c r="I77" s="13" t="e">
        <f t="shared" si="28"/>
        <v>#DIV/0!</v>
      </c>
      <c r="J77" s="13" t="e">
        <f t="shared" si="13"/>
        <v>#DIV/0!</v>
      </c>
    </row>
    <row r="78" ht="18.6" customHeight="1" spans="1:10">
      <c r="A78" s="59" t="s">
        <v>237</v>
      </c>
      <c r="B78" s="60"/>
      <c r="C78" s="61"/>
      <c r="D78" s="62" t="s">
        <v>238</v>
      </c>
      <c r="E78" s="25">
        <f>SUM(E79)</f>
        <v>85688.6</v>
      </c>
      <c r="F78" s="25">
        <f t="shared" ref="F78:H79" si="32">SUM(F79)</f>
        <v>82319</v>
      </c>
      <c r="G78" s="25">
        <f t="shared" si="32"/>
        <v>0</v>
      </c>
      <c r="H78" s="25">
        <f t="shared" si="32"/>
        <v>51858.08</v>
      </c>
      <c r="I78" s="85">
        <f t="shared" si="28"/>
        <v>60.5192289289357</v>
      </c>
      <c r="J78" s="85" t="e">
        <f t="shared" si="13"/>
        <v>#DIV/0!</v>
      </c>
    </row>
    <row r="79" ht="18.6" customHeight="1" spans="1:10">
      <c r="A79" s="63">
        <v>3</v>
      </c>
      <c r="B79" s="49"/>
      <c r="C79" s="50"/>
      <c r="D79" s="27" t="s">
        <v>74</v>
      </c>
      <c r="E79" s="28">
        <f>SUM(E80+E110)</f>
        <v>85688.6</v>
      </c>
      <c r="F79" s="28">
        <f>SUM(F80+F110)</f>
        <v>82319</v>
      </c>
      <c r="G79" s="28">
        <f t="shared" si="32"/>
        <v>0</v>
      </c>
      <c r="H79" s="28">
        <f>SUM(H80+H110)</f>
        <v>51858.08</v>
      </c>
      <c r="I79" s="86">
        <f t="shared" si="28"/>
        <v>60.5192289289357</v>
      </c>
      <c r="J79" s="86" t="e">
        <f t="shared" ref="J79:J145" si="33">SUM(H79/G79*100)</f>
        <v>#DIV/0!</v>
      </c>
    </row>
    <row r="80" ht="18.6" customHeight="1" spans="1:10">
      <c r="A80" s="64">
        <v>32</v>
      </c>
      <c r="B80" s="65"/>
      <c r="C80" s="66"/>
      <c r="D80" s="67" t="s">
        <v>84</v>
      </c>
      <c r="E80" s="32">
        <f>SUM(E81+E86+E93+E103)</f>
        <v>85335.79</v>
      </c>
      <c r="F80" s="32">
        <f>SUM(F81+F86+F93+F103)</f>
        <v>82319</v>
      </c>
      <c r="G80" s="32">
        <f t="shared" ref="G80" si="34">SUM(G81+G86+G93+G103+G110)</f>
        <v>0</v>
      </c>
      <c r="H80" s="32">
        <f>SUM(H81+H86+H93+H103)</f>
        <v>51821.45</v>
      </c>
      <c r="I80" s="87">
        <f t="shared" si="28"/>
        <v>60.7265134593586</v>
      </c>
      <c r="J80" s="87" t="e">
        <f t="shared" si="33"/>
        <v>#DIV/0!</v>
      </c>
    </row>
    <row r="81" ht="18.6" customHeight="1" spans="1:10">
      <c r="A81" s="68">
        <v>321</v>
      </c>
      <c r="B81" s="69"/>
      <c r="C81" s="70"/>
      <c r="D81" s="35" t="s">
        <v>85</v>
      </c>
      <c r="E81" s="36">
        <f>SUM(E82)</f>
        <v>6290.14</v>
      </c>
      <c r="F81" s="36">
        <v>11300</v>
      </c>
      <c r="G81" s="36">
        <f t="shared" ref="G81:H81" si="35">SUM(G82:G85)</f>
        <v>0</v>
      </c>
      <c r="H81" s="36">
        <f t="shared" si="35"/>
        <v>4980.62</v>
      </c>
      <c r="I81" s="88">
        <f t="shared" si="28"/>
        <v>79.1813854699577</v>
      </c>
      <c r="J81" s="88" t="e">
        <f t="shared" si="33"/>
        <v>#DIV/0!</v>
      </c>
    </row>
    <row r="82" ht="18.6" customHeight="1" spans="1:10">
      <c r="A82" s="71">
        <v>3211</v>
      </c>
      <c r="B82" s="72"/>
      <c r="C82" s="73"/>
      <c r="D82" s="39" t="s">
        <v>86</v>
      </c>
      <c r="E82" s="40">
        <v>6290.14</v>
      </c>
      <c r="F82" s="40">
        <v>11300</v>
      </c>
      <c r="G82" s="40"/>
      <c r="H82" s="40">
        <v>4080.62</v>
      </c>
      <c r="I82" s="13">
        <f t="shared" si="28"/>
        <v>64.8732778602702</v>
      </c>
      <c r="J82" s="13" t="e">
        <f t="shared" si="33"/>
        <v>#DIV/0!</v>
      </c>
    </row>
    <row r="83" ht="25.15" customHeight="1" spans="1:10">
      <c r="A83" s="71">
        <v>3212</v>
      </c>
      <c r="B83" s="72"/>
      <c r="C83" s="73"/>
      <c r="D83" s="39" t="s">
        <v>225</v>
      </c>
      <c r="E83" s="40"/>
      <c r="F83" s="40"/>
      <c r="G83" s="40"/>
      <c r="H83" s="40">
        <v>0</v>
      </c>
      <c r="I83" s="13" t="e">
        <f t="shared" si="28"/>
        <v>#DIV/0!</v>
      </c>
      <c r="J83" s="13" t="e">
        <f t="shared" si="33"/>
        <v>#DIV/0!</v>
      </c>
    </row>
    <row r="84" ht="18.6" customHeight="1" spans="1:10">
      <c r="A84" s="71">
        <v>3213</v>
      </c>
      <c r="B84" s="72"/>
      <c r="C84" s="73"/>
      <c r="D84" s="39" t="s">
        <v>226</v>
      </c>
      <c r="E84" s="40">
        <v>0</v>
      </c>
      <c r="F84" s="40"/>
      <c r="G84" s="40"/>
      <c r="H84" s="40">
        <v>900</v>
      </c>
      <c r="I84" s="13" t="e">
        <f t="shared" si="28"/>
        <v>#DIV/0!</v>
      </c>
      <c r="J84" s="13" t="e">
        <f t="shared" si="33"/>
        <v>#DIV/0!</v>
      </c>
    </row>
    <row r="85" ht="26.45" customHeight="1" spans="1:10">
      <c r="A85" s="71">
        <v>3214</v>
      </c>
      <c r="B85" s="72"/>
      <c r="C85" s="73"/>
      <c r="D85" s="39" t="s">
        <v>227</v>
      </c>
      <c r="E85" s="40"/>
      <c r="F85" s="40"/>
      <c r="G85" s="40"/>
      <c r="H85" s="40"/>
      <c r="I85" s="13" t="e">
        <f t="shared" si="28"/>
        <v>#DIV/0!</v>
      </c>
      <c r="J85" s="13" t="e">
        <f t="shared" si="33"/>
        <v>#DIV/0!</v>
      </c>
    </row>
    <row r="86" ht="38.25" customHeight="1" spans="1:10">
      <c r="A86" s="68">
        <v>322</v>
      </c>
      <c r="B86" s="69"/>
      <c r="C86" s="70"/>
      <c r="D86" s="35" t="s">
        <v>228</v>
      </c>
      <c r="E86" s="36">
        <f>SUM(E87:E92)</f>
        <v>7044.79</v>
      </c>
      <c r="F86" s="36">
        <v>18800</v>
      </c>
      <c r="G86" s="36">
        <f t="shared" ref="G86:H86" si="36">SUM(G87:G92)</f>
        <v>0</v>
      </c>
      <c r="H86" s="36">
        <f t="shared" si="36"/>
        <v>6311.47</v>
      </c>
      <c r="I86" s="88">
        <f t="shared" si="28"/>
        <v>89.590605255799</v>
      </c>
      <c r="J86" s="88" t="e">
        <f t="shared" si="33"/>
        <v>#DIV/0!</v>
      </c>
    </row>
    <row r="87" ht="19.9" customHeight="1" spans="1:10">
      <c r="A87" s="71">
        <v>3221</v>
      </c>
      <c r="B87" s="72"/>
      <c r="C87" s="73"/>
      <c r="D87" s="39" t="s">
        <v>229</v>
      </c>
      <c r="E87" s="40">
        <v>4353.8</v>
      </c>
      <c r="F87" s="40">
        <v>0</v>
      </c>
      <c r="G87" s="40"/>
      <c r="H87" s="40">
        <v>2300.25</v>
      </c>
      <c r="I87" s="13">
        <f t="shared" si="28"/>
        <v>52.8331572419496</v>
      </c>
      <c r="J87" s="13" t="e">
        <f t="shared" si="33"/>
        <v>#DIV/0!</v>
      </c>
    </row>
    <row r="88" spans="1:10">
      <c r="A88" s="71">
        <v>3222</v>
      </c>
      <c r="B88" s="72"/>
      <c r="C88" s="73"/>
      <c r="D88" s="39" t="s">
        <v>92</v>
      </c>
      <c r="E88" s="40">
        <v>258.12</v>
      </c>
      <c r="F88" s="40"/>
      <c r="G88" s="40"/>
      <c r="H88" s="40">
        <v>9.85</v>
      </c>
      <c r="I88" s="13">
        <f t="shared" si="28"/>
        <v>3.81605454827212</v>
      </c>
      <c r="J88" s="13" t="e">
        <f t="shared" si="33"/>
        <v>#DIV/0!</v>
      </c>
    </row>
    <row r="89" ht="33" customHeight="1" spans="1:10">
      <c r="A89" s="71">
        <v>3223</v>
      </c>
      <c r="B89" s="72"/>
      <c r="C89" s="73"/>
      <c r="D89" s="39" t="s">
        <v>93</v>
      </c>
      <c r="E89" s="40">
        <v>2432.87</v>
      </c>
      <c r="F89" s="40"/>
      <c r="G89" s="40"/>
      <c r="H89" s="40">
        <v>2976.48</v>
      </c>
      <c r="I89" s="13">
        <f t="shared" si="28"/>
        <v>122.344391603333</v>
      </c>
      <c r="J89" s="13" t="e">
        <f t="shared" si="33"/>
        <v>#DIV/0!</v>
      </c>
    </row>
    <row r="90" ht="33" customHeight="1" spans="1:10">
      <c r="A90" s="71">
        <v>3224</v>
      </c>
      <c r="B90" s="72"/>
      <c r="C90" s="73"/>
      <c r="D90" s="39" t="s">
        <v>94</v>
      </c>
      <c r="E90" s="40">
        <v>0</v>
      </c>
      <c r="F90" s="40"/>
      <c r="G90" s="40"/>
      <c r="H90" s="40">
        <v>0</v>
      </c>
      <c r="I90" s="13" t="e">
        <f t="shared" si="28"/>
        <v>#DIV/0!</v>
      </c>
      <c r="J90" s="13" t="e">
        <f t="shared" si="33"/>
        <v>#DIV/0!</v>
      </c>
    </row>
    <row r="91" ht="14.45" customHeight="1" spans="1:10">
      <c r="A91" s="71">
        <v>3225</v>
      </c>
      <c r="B91" s="72"/>
      <c r="C91" s="73"/>
      <c r="D91" s="39" t="s">
        <v>230</v>
      </c>
      <c r="E91" s="40">
        <v>0</v>
      </c>
      <c r="F91" s="40"/>
      <c r="G91" s="40"/>
      <c r="H91" s="40">
        <v>1024.89</v>
      </c>
      <c r="I91" s="13" t="e">
        <f t="shared" si="28"/>
        <v>#DIV/0!</v>
      </c>
      <c r="J91" s="13" t="e">
        <f t="shared" si="33"/>
        <v>#DIV/0!</v>
      </c>
    </row>
    <row r="92" ht="26.45" customHeight="1" spans="1:10">
      <c r="A92" s="71">
        <v>3227</v>
      </c>
      <c r="B92" s="72"/>
      <c r="C92" s="73"/>
      <c r="D92" s="39" t="s">
        <v>96</v>
      </c>
      <c r="E92" s="40"/>
      <c r="F92" s="40"/>
      <c r="G92" s="40"/>
      <c r="H92" s="40"/>
      <c r="I92" s="13" t="e">
        <f t="shared" si="28"/>
        <v>#DIV/0!</v>
      </c>
      <c r="J92" s="13" t="e">
        <f t="shared" si="33"/>
        <v>#DIV/0!</v>
      </c>
    </row>
    <row r="93" ht="14.45" customHeight="1" spans="1:10">
      <c r="A93" s="74">
        <v>323</v>
      </c>
      <c r="B93" s="75"/>
      <c r="C93" s="76"/>
      <c r="D93" s="35" t="s">
        <v>97</v>
      </c>
      <c r="E93" s="36">
        <f>SUM(E94:E102)</f>
        <v>71930.86</v>
      </c>
      <c r="F93" s="36">
        <v>52019</v>
      </c>
      <c r="G93" s="36">
        <f t="shared" ref="G93:H93" si="37">SUM(G94:G102)</f>
        <v>0</v>
      </c>
      <c r="H93" s="36">
        <f t="shared" si="37"/>
        <v>34592.12</v>
      </c>
      <c r="I93" s="88">
        <f t="shared" ref="I93:I104" si="38">SUM(H93/E93*100)</f>
        <v>48.0907916296288</v>
      </c>
      <c r="J93" s="88" t="e">
        <f t="shared" si="33"/>
        <v>#DIV/0!</v>
      </c>
    </row>
    <row r="94" ht="23.45" customHeight="1" spans="1:10">
      <c r="A94" s="77">
        <v>3231</v>
      </c>
      <c r="B94" s="78"/>
      <c r="C94" s="79"/>
      <c r="D94" s="80" t="s">
        <v>231</v>
      </c>
      <c r="E94" s="40">
        <v>54695</v>
      </c>
      <c r="F94" s="40">
        <v>0</v>
      </c>
      <c r="G94" s="40"/>
      <c r="H94" s="40">
        <v>30263.17</v>
      </c>
      <c r="I94" s="13">
        <f t="shared" si="38"/>
        <v>55.3307797787732</v>
      </c>
      <c r="J94" s="13" t="e">
        <f t="shared" si="33"/>
        <v>#DIV/0!</v>
      </c>
    </row>
    <row r="95" ht="14.45" customHeight="1" spans="1:10">
      <c r="A95" s="71">
        <v>3232</v>
      </c>
      <c r="B95" s="72"/>
      <c r="C95" s="73"/>
      <c r="D95" s="39" t="s">
        <v>99</v>
      </c>
      <c r="E95" s="40">
        <v>851</v>
      </c>
      <c r="F95" s="40"/>
      <c r="G95" s="40"/>
      <c r="H95" s="40">
        <v>107.5</v>
      </c>
      <c r="I95" s="13">
        <f t="shared" si="38"/>
        <v>12.6321974148061</v>
      </c>
      <c r="J95" s="13" t="e">
        <f t="shared" si="33"/>
        <v>#DIV/0!</v>
      </c>
    </row>
    <row r="96" spans="1:10">
      <c r="A96" s="71">
        <v>3233</v>
      </c>
      <c r="B96" s="72"/>
      <c r="C96" s="73"/>
      <c r="D96" s="39" t="s">
        <v>232</v>
      </c>
      <c r="E96" s="40">
        <v>0</v>
      </c>
      <c r="F96" s="40"/>
      <c r="G96" s="40"/>
      <c r="H96" s="40">
        <v>130</v>
      </c>
      <c r="I96" s="13" t="e">
        <f t="shared" si="38"/>
        <v>#DIV/0!</v>
      </c>
      <c r="J96" s="13" t="e">
        <f t="shared" si="33"/>
        <v>#DIV/0!</v>
      </c>
    </row>
    <row r="97" ht="32.45" customHeight="1" spans="1:10">
      <c r="A97" s="71">
        <v>3234</v>
      </c>
      <c r="B97" s="72"/>
      <c r="C97" s="73"/>
      <c r="D97" s="39" t="s">
        <v>101</v>
      </c>
      <c r="E97" s="40">
        <v>269.68</v>
      </c>
      <c r="F97" s="40"/>
      <c r="G97" s="40"/>
      <c r="H97" s="40">
        <v>615.19</v>
      </c>
      <c r="I97" s="13">
        <f t="shared" si="38"/>
        <v>228.118510827648</v>
      </c>
      <c r="J97" s="13" t="e">
        <f t="shared" si="33"/>
        <v>#DIV/0!</v>
      </c>
    </row>
    <row r="98" ht="32.45" customHeight="1" spans="1:10">
      <c r="A98" s="71">
        <v>3235</v>
      </c>
      <c r="B98" s="72"/>
      <c r="C98" s="73"/>
      <c r="D98" s="39" t="s">
        <v>102</v>
      </c>
      <c r="E98" s="40"/>
      <c r="F98" s="40"/>
      <c r="G98" s="40"/>
      <c r="H98" s="40">
        <v>0</v>
      </c>
      <c r="I98" s="13" t="e">
        <f t="shared" si="38"/>
        <v>#DIV/0!</v>
      </c>
      <c r="J98" s="13" t="e">
        <f t="shared" si="33"/>
        <v>#DIV/0!</v>
      </c>
    </row>
    <row r="99" ht="26.45" customHeight="1" spans="1:10">
      <c r="A99" s="71">
        <v>3236</v>
      </c>
      <c r="B99" s="72"/>
      <c r="C99" s="73"/>
      <c r="D99" s="81" t="s">
        <v>233</v>
      </c>
      <c r="E99" s="40">
        <v>40.2</v>
      </c>
      <c r="F99" s="40"/>
      <c r="G99" s="40"/>
      <c r="H99" s="40">
        <v>0</v>
      </c>
      <c r="I99" s="13">
        <f t="shared" si="38"/>
        <v>0</v>
      </c>
      <c r="J99" s="13" t="e">
        <f t="shared" si="33"/>
        <v>#DIV/0!</v>
      </c>
    </row>
    <row r="100" ht="14.45" customHeight="1" spans="1:10">
      <c r="A100" s="71">
        <v>3237</v>
      </c>
      <c r="B100" s="72"/>
      <c r="C100" s="73"/>
      <c r="D100" s="81" t="s">
        <v>234</v>
      </c>
      <c r="E100" s="40">
        <v>12221.17</v>
      </c>
      <c r="F100" s="40"/>
      <c r="G100" s="40"/>
      <c r="H100" s="40">
        <v>285.62</v>
      </c>
      <c r="I100" s="13">
        <f t="shared" si="38"/>
        <v>2.33709211147542</v>
      </c>
      <c r="J100" s="13" t="e">
        <f t="shared" si="33"/>
        <v>#DIV/0!</v>
      </c>
    </row>
    <row r="101" ht="14.45" customHeight="1" spans="1:10">
      <c r="A101" s="71">
        <v>3238</v>
      </c>
      <c r="B101" s="72"/>
      <c r="C101" s="73"/>
      <c r="D101" s="81" t="s">
        <v>105</v>
      </c>
      <c r="E101" s="40">
        <v>3481.5</v>
      </c>
      <c r="F101" s="40"/>
      <c r="G101" s="40"/>
      <c r="H101" s="40">
        <v>3190.64</v>
      </c>
      <c r="I101" s="13">
        <f t="shared" si="38"/>
        <v>91.6455550768347</v>
      </c>
      <c r="J101" s="13" t="e">
        <f t="shared" si="33"/>
        <v>#DIV/0!</v>
      </c>
    </row>
    <row r="102" ht="14.45" customHeight="1" spans="1:10">
      <c r="A102" s="71">
        <v>3239</v>
      </c>
      <c r="B102" s="72"/>
      <c r="C102" s="73"/>
      <c r="D102" s="81" t="s">
        <v>106</v>
      </c>
      <c r="E102" s="40">
        <v>372.31</v>
      </c>
      <c r="F102" s="40"/>
      <c r="G102" s="40"/>
      <c r="H102" s="40">
        <v>0</v>
      </c>
      <c r="I102" s="13">
        <f t="shared" si="38"/>
        <v>0</v>
      </c>
      <c r="J102" s="13" t="e">
        <f t="shared" si="33"/>
        <v>#DIV/0!</v>
      </c>
    </row>
    <row r="103" ht="26.4" spans="1:10">
      <c r="A103" s="89">
        <v>329</v>
      </c>
      <c r="B103" s="90"/>
      <c r="C103" s="91"/>
      <c r="D103" s="92" t="s">
        <v>108</v>
      </c>
      <c r="E103" s="93">
        <v>70</v>
      </c>
      <c r="F103" s="93">
        <v>200</v>
      </c>
      <c r="G103" s="93">
        <f t="shared" ref="G103:H103" si="39">SUM(G104:G109)</f>
        <v>0</v>
      </c>
      <c r="H103" s="93">
        <f t="shared" si="39"/>
        <v>5937.24</v>
      </c>
      <c r="I103" s="88">
        <f t="shared" si="38"/>
        <v>8481.77142857143</v>
      </c>
      <c r="J103" s="88" t="e">
        <f t="shared" si="33"/>
        <v>#DIV/0!</v>
      </c>
    </row>
    <row r="104" ht="14.45" customHeight="1" spans="1:10">
      <c r="A104" s="94">
        <v>3292</v>
      </c>
      <c r="B104" s="95"/>
      <c r="C104" s="96"/>
      <c r="D104" s="97" t="s">
        <v>110</v>
      </c>
      <c r="E104" s="98"/>
      <c r="F104" s="98"/>
      <c r="G104" s="98"/>
      <c r="H104" s="98">
        <v>5494.24</v>
      </c>
      <c r="I104" s="13" t="e">
        <f t="shared" si="38"/>
        <v>#DIV/0!</v>
      </c>
      <c r="J104" s="13" t="e">
        <f t="shared" si="33"/>
        <v>#DIV/0!</v>
      </c>
    </row>
    <row r="105" ht="14.45" customHeight="1" spans="1:10">
      <c r="A105" s="94">
        <v>3293</v>
      </c>
      <c r="B105" s="95"/>
      <c r="C105" s="96"/>
      <c r="D105" s="97" t="s">
        <v>111</v>
      </c>
      <c r="E105" s="98">
        <v>0</v>
      </c>
      <c r="F105" s="98">
        <v>0</v>
      </c>
      <c r="G105" s="98"/>
      <c r="H105" s="98">
        <v>193</v>
      </c>
      <c r="I105" s="13"/>
      <c r="J105" s="13"/>
    </row>
    <row r="106" ht="21.6" customHeight="1" spans="1:10">
      <c r="A106" s="94">
        <v>3294</v>
      </c>
      <c r="B106" s="95"/>
      <c r="C106" s="96"/>
      <c r="D106" s="97" t="s">
        <v>235</v>
      </c>
      <c r="E106" s="98">
        <v>70</v>
      </c>
      <c r="F106" s="98"/>
      <c r="G106" s="98"/>
      <c r="H106" s="98">
        <v>140</v>
      </c>
      <c r="I106" s="13">
        <f t="shared" ref="I106:I136" si="40">SUM(H106/E106*100)</f>
        <v>200</v>
      </c>
      <c r="J106" s="13" t="e">
        <f t="shared" si="33"/>
        <v>#DIV/0!</v>
      </c>
    </row>
    <row r="107" ht="18.6" customHeight="1" spans="1:10">
      <c r="A107" s="94">
        <v>3295</v>
      </c>
      <c r="B107" s="95"/>
      <c r="C107" s="96"/>
      <c r="D107" s="97" t="s">
        <v>113</v>
      </c>
      <c r="E107" s="98"/>
      <c r="F107" s="98"/>
      <c r="G107" s="98"/>
      <c r="H107" s="98">
        <v>110</v>
      </c>
      <c r="I107" s="13" t="e">
        <f t="shared" si="40"/>
        <v>#DIV/0!</v>
      </c>
      <c r="J107" s="13" t="e">
        <f t="shared" si="33"/>
        <v>#DIV/0!</v>
      </c>
    </row>
    <row r="108" spans="1:10">
      <c r="A108" s="94">
        <v>3296</v>
      </c>
      <c r="B108" s="95"/>
      <c r="C108" s="96"/>
      <c r="D108" s="97" t="s">
        <v>114</v>
      </c>
      <c r="E108" s="98">
        <v>0</v>
      </c>
      <c r="F108" s="98"/>
      <c r="G108" s="98"/>
      <c r="H108" s="98"/>
      <c r="I108" s="13" t="e">
        <f t="shared" si="40"/>
        <v>#DIV/0!</v>
      </c>
      <c r="J108" s="13" t="e">
        <f t="shared" si="33"/>
        <v>#DIV/0!</v>
      </c>
    </row>
    <row r="109" ht="27.6" customHeight="1" spans="1:11">
      <c r="A109" s="94">
        <v>3299</v>
      </c>
      <c r="B109" s="95"/>
      <c r="C109" s="96"/>
      <c r="D109" s="97" t="s">
        <v>108</v>
      </c>
      <c r="E109" s="98">
        <v>0</v>
      </c>
      <c r="F109" s="98"/>
      <c r="G109" s="98"/>
      <c r="H109" s="98">
        <v>0</v>
      </c>
      <c r="I109" s="13" t="e">
        <f t="shared" si="40"/>
        <v>#DIV/0!</v>
      </c>
      <c r="J109" s="13" t="e">
        <f t="shared" si="33"/>
        <v>#DIV/0!</v>
      </c>
      <c r="K109" s="1"/>
    </row>
    <row r="110" ht="14.45" customHeight="1" spans="1:10">
      <c r="A110" s="64">
        <v>34</v>
      </c>
      <c r="B110" s="65"/>
      <c r="C110" s="66"/>
      <c r="D110" s="31" t="s">
        <v>236</v>
      </c>
      <c r="E110" s="32">
        <f>SUM(E111)</f>
        <v>352.81</v>
      </c>
      <c r="F110" s="32">
        <f>SUM(F111)</f>
        <v>0</v>
      </c>
      <c r="G110" s="32">
        <f t="shared" ref="G110:H110" si="41">SUM(G111)</f>
        <v>0</v>
      </c>
      <c r="H110" s="32">
        <f t="shared" si="41"/>
        <v>36.63</v>
      </c>
      <c r="I110" s="87">
        <f t="shared" si="40"/>
        <v>10.3823587766787</v>
      </c>
      <c r="J110" s="87" t="e">
        <f t="shared" si="33"/>
        <v>#DIV/0!</v>
      </c>
    </row>
    <row r="111" ht="26.45" customHeight="1" spans="1:10">
      <c r="A111" s="99">
        <v>343</v>
      </c>
      <c r="B111" s="100"/>
      <c r="C111" s="101"/>
      <c r="D111" s="35" t="s">
        <v>116</v>
      </c>
      <c r="E111" s="36">
        <f>SUM(E112:E113)</f>
        <v>352.81</v>
      </c>
      <c r="F111" s="36">
        <v>0</v>
      </c>
      <c r="G111" s="36">
        <f t="shared" ref="G111:H111" si="42">SUM(G112:G113)</f>
        <v>0</v>
      </c>
      <c r="H111" s="36">
        <v>36.63</v>
      </c>
      <c r="I111" s="88">
        <f t="shared" si="40"/>
        <v>10.3823587766787</v>
      </c>
      <c r="J111" s="88" t="e">
        <f t="shared" si="33"/>
        <v>#DIV/0!</v>
      </c>
    </row>
    <row r="112" ht="30.6" customHeight="1" spans="1:10">
      <c r="A112" s="102">
        <v>3431</v>
      </c>
      <c r="B112" s="103"/>
      <c r="C112" s="104"/>
      <c r="D112" s="39" t="s">
        <v>117</v>
      </c>
      <c r="E112" s="40">
        <v>352.81</v>
      </c>
      <c r="F112" s="40">
        <v>0</v>
      </c>
      <c r="G112" s="40"/>
      <c r="H112" s="40">
        <v>0</v>
      </c>
      <c r="I112" s="13">
        <f t="shared" si="40"/>
        <v>0</v>
      </c>
      <c r="J112" s="13" t="e">
        <f t="shared" si="33"/>
        <v>#DIV/0!</v>
      </c>
    </row>
    <row r="113" ht="31.9" customHeight="1" spans="1:10">
      <c r="A113" s="102">
        <v>3433</v>
      </c>
      <c r="B113" s="103"/>
      <c r="C113" s="104"/>
      <c r="D113" s="39" t="s">
        <v>119</v>
      </c>
      <c r="E113" s="40"/>
      <c r="F113" s="40"/>
      <c r="G113" s="40"/>
      <c r="H113" s="40">
        <v>36.63</v>
      </c>
      <c r="I113" s="13" t="e">
        <f t="shared" si="40"/>
        <v>#DIV/0!</v>
      </c>
      <c r="J113" s="13" t="e">
        <f t="shared" si="33"/>
        <v>#DIV/0!</v>
      </c>
    </row>
    <row r="114" ht="31.9" customHeight="1" spans="1:10">
      <c r="A114" s="59" t="s">
        <v>239</v>
      </c>
      <c r="B114" s="60"/>
      <c r="C114" s="61"/>
      <c r="D114" s="62" t="s">
        <v>240</v>
      </c>
      <c r="E114" s="25">
        <f>SUM(E115)</f>
        <v>337544.51</v>
      </c>
      <c r="F114" s="25">
        <f t="shared" ref="F114:H114" si="43">SUM(F115+F143)</f>
        <v>681214</v>
      </c>
      <c r="G114" s="25">
        <f t="shared" si="43"/>
        <v>0</v>
      </c>
      <c r="H114" s="25">
        <f t="shared" si="43"/>
        <v>293608.86</v>
      </c>
      <c r="I114" s="85">
        <f t="shared" si="40"/>
        <v>86.9837462324598</v>
      </c>
      <c r="J114" s="85" t="e">
        <f t="shared" si="33"/>
        <v>#DIV/0!</v>
      </c>
    </row>
    <row r="115" ht="18.6" customHeight="1" spans="1:10">
      <c r="A115" s="63">
        <v>3</v>
      </c>
      <c r="B115" s="49"/>
      <c r="C115" s="50"/>
      <c r="D115" s="27" t="s">
        <v>74</v>
      </c>
      <c r="E115" s="28">
        <f>SUM(E116+E125+E139)</f>
        <v>337544.51</v>
      </c>
      <c r="F115" s="28">
        <f>SUM(F116+F125+F140+F135)</f>
        <v>681214</v>
      </c>
      <c r="G115" s="28">
        <f t="shared" ref="F115:G115" si="44">SUM(G116+G125+G140)</f>
        <v>0</v>
      </c>
      <c r="H115" s="28">
        <f>SUM(H116+H125+H139)</f>
        <v>293608.86</v>
      </c>
      <c r="I115" s="86">
        <f t="shared" si="40"/>
        <v>86.9837462324598</v>
      </c>
      <c r="J115" s="86" t="e">
        <f t="shared" si="33"/>
        <v>#DIV/0!</v>
      </c>
    </row>
    <row r="116" ht="18.6" customHeight="1" spans="1:10">
      <c r="A116" s="29">
        <v>31</v>
      </c>
      <c r="B116" s="30"/>
      <c r="C116" s="31"/>
      <c r="D116" s="31" t="s">
        <v>75</v>
      </c>
      <c r="E116" s="32">
        <f>SUM(E117+E121+E123)</f>
        <v>297472.2</v>
      </c>
      <c r="F116" s="32">
        <f t="shared" ref="F116:H116" si="45">SUM(F117+F121+F123)</f>
        <v>639200</v>
      </c>
      <c r="G116" s="32">
        <f t="shared" si="45"/>
        <v>0</v>
      </c>
      <c r="H116" s="32">
        <f t="shared" si="45"/>
        <v>281057.12</v>
      </c>
      <c r="I116" s="87">
        <f t="shared" si="40"/>
        <v>94.4818104011064</v>
      </c>
      <c r="J116" s="87" t="e">
        <f t="shared" si="33"/>
        <v>#DIV/0!</v>
      </c>
    </row>
    <row r="117" ht="18.6" customHeight="1" spans="1:10">
      <c r="A117" s="33">
        <v>311</v>
      </c>
      <c r="B117" s="34"/>
      <c r="C117" s="35"/>
      <c r="D117" s="35" t="s">
        <v>212</v>
      </c>
      <c r="E117" s="36">
        <f>SUM(E118)</f>
        <v>246385.42</v>
      </c>
      <c r="F117" s="36">
        <v>534700</v>
      </c>
      <c r="G117" s="36">
        <f t="shared" ref="F117:H117" si="46">SUM(G118:G120)</f>
        <v>0</v>
      </c>
      <c r="H117" s="36">
        <v>234320.95</v>
      </c>
      <c r="I117" s="88">
        <f t="shared" si="40"/>
        <v>95.1034156160701</v>
      </c>
      <c r="J117" s="88" t="e">
        <f t="shared" si="33"/>
        <v>#DIV/0!</v>
      </c>
    </row>
    <row r="118" ht="18.6" customHeight="1" spans="1:10">
      <c r="A118" s="37">
        <v>3111</v>
      </c>
      <c r="B118" s="38"/>
      <c r="C118" s="39"/>
      <c r="D118" s="39" t="s">
        <v>77</v>
      </c>
      <c r="E118" s="40">
        <v>246385.42</v>
      </c>
      <c r="F118" s="40">
        <v>534700</v>
      </c>
      <c r="G118" s="40"/>
      <c r="H118" s="40">
        <v>234320.95</v>
      </c>
      <c r="I118" s="13">
        <f t="shared" si="40"/>
        <v>95.1034156160701</v>
      </c>
      <c r="J118" s="13" t="e">
        <f t="shared" si="33"/>
        <v>#DIV/0!</v>
      </c>
    </row>
    <row r="119" ht="18.6" customHeight="1" spans="1:10">
      <c r="A119" s="37">
        <v>3112</v>
      </c>
      <c r="B119" s="38"/>
      <c r="C119" s="39"/>
      <c r="D119" s="39" t="s">
        <v>78</v>
      </c>
      <c r="E119" s="40">
        <v>0</v>
      </c>
      <c r="F119" s="40"/>
      <c r="G119" s="40"/>
      <c r="H119" s="40"/>
      <c r="I119" s="13" t="e">
        <f t="shared" si="40"/>
        <v>#DIV/0!</v>
      </c>
      <c r="J119" s="13" t="e">
        <f t="shared" si="33"/>
        <v>#DIV/0!</v>
      </c>
    </row>
    <row r="120" ht="18.6" customHeight="1" spans="1:10">
      <c r="A120" s="37">
        <v>3113</v>
      </c>
      <c r="B120" s="38"/>
      <c r="C120" s="39"/>
      <c r="D120" s="39" t="s">
        <v>79</v>
      </c>
      <c r="E120" s="40">
        <v>0</v>
      </c>
      <c r="F120" s="40"/>
      <c r="G120" s="40"/>
      <c r="H120" s="40"/>
      <c r="I120" s="13" t="e">
        <f t="shared" si="40"/>
        <v>#DIV/0!</v>
      </c>
      <c r="J120" s="13" t="e">
        <f t="shared" si="33"/>
        <v>#DIV/0!</v>
      </c>
    </row>
    <row r="121" ht="18.6" customHeight="1" spans="1:10">
      <c r="A121" s="33">
        <v>312</v>
      </c>
      <c r="B121" s="34"/>
      <c r="C121" s="35"/>
      <c r="D121" s="35" t="s">
        <v>80</v>
      </c>
      <c r="E121" s="36">
        <f>SUM(E122)</f>
        <v>9515.78</v>
      </c>
      <c r="F121" s="36">
        <v>16000</v>
      </c>
      <c r="G121" s="36">
        <f t="shared" ref="F121:H121" si="47">SUM(G122)</f>
        <v>0</v>
      </c>
      <c r="H121" s="36">
        <v>8200</v>
      </c>
      <c r="I121" s="88">
        <f t="shared" si="40"/>
        <v>86.1726521630386</v>
      </c>
      <c r="J121" s="88" t="e">
        <f t="shared" si="33"/>
        <v>#DIV/0!</v>
      </c>
    </row>
    <row r="122" ht="18.6" customHeight="1" spans="1:10">
      <c r="A122" s="37">
        <v>3121</v>
      </c>
      <c r="B122" s="38"/>
      <c r="C122" s="39"/>
      <c r="D122" s="39" t="s">
        <v>80</v>
      </c>
      <c r="E122" s="40">
        <v>9515.78</v>
      </c>
      <c r="F122" s="40">
        <v>16000</v>
      </c>
      <c r="G122" s="40"/>
      <c r="H122" s="40">
        <v>8200</v>
      </c>
      <c r="I122" s="13">
        <f t="shared" si="40"/>
        <v>86.1726521630386</v>
      </c>
      <c r="J122" s="13" t="e">
        <f t="shared" si="33"/>
        <v>#DIV/0!</v>
      </c>
    </row>
    <row r="123" ht="18.6" customHeight="1" spans="1:10">
      <c r="A123" s="33">
        <v>313</v>
      </c>
      <c r="B123" s="34"/>
      <c r="C123" s="35"/>
      <c r="D123" s="35" t="s">
        <v>81</v>
      </c>
      <c r="E123" s="36">
        <f>SUM(E124)</f>
        <v>41571</v>
      </c>
      <c r="F123" s="36">
        <v>88500</v>
      </c>
      <c r="G123" s="36">
        <f t="shared" ref="F123:H123" si="48">SUM(G124)</f>
        <v>0</v>
      </c>
      <c r="H123" s="36">
        <f t="shared" si="48"/>
        <v>38536.17</v>
      </c>
      <c r="I123" s="88">
        <f t="shared" si="40"/>
        <v>92.6996463881071</v>
      </c>
      <c r="J123" s="88" t="e">
        <f t="shared" si="33"/>
        <v>#DIV/0!</v>
      </c>
    </row>
    <row r="124" ht="29.45" customHeight="1" spans="1:10">
      <c r="A124" s="37">
        <v>3132</v>
      </c>
      <c r="B124" s="38"/>
      <c r="C124" s="39"/>
      <c r="D124" s="39" t="s">
        <v>213</v>
      </c>
      <c r="E124" s="40">
        <v>41571</v>
      </c>
      <c r="F124" s="40">
        <v>88500</v>
      </c>
      <c r="G124" s="40"/>
      <c r="H124" s="40">
        <v>38536.17</v>
      </c>
      <c r="I124" s="13">
        <f t="shared" si="40"/>
        <v>92.6996463881071</v>
      </c>
      <c r="J124" s="13" t="e">
        <f t="shared" si="33"/>
        <v>#DIV/0!</v>
      </c>
    </row>
    <row r="125" ht="18.6" customHeight="1" spans="1:10">
      <c r="A125" s="29">
        <v>32</v>
      </c>
      <c r="B125" s="30"/>
      <c r="C125" s="31"/>
      <c r="D125" s="31" t="s">
        <v>84</v>
      </c>
      <c r="E125" s="32">
        <v>39932</v>
      </c>
      <c r="F125" s="32">
        <f>SUM(F126+F130+F134+F136+F141+F138+F139)</f>
        <v>39686</v>
      </c>
      <c r="G125" s="32">
        <f>SUM(G126+G130+G134+G136+G141)</f>
        <v>0</v>
      </c>
      <c r="H125" s="32">
        <f>SUM(H126+H130+H134+H135+H136)</f>
        <v>12551.74</v>
      </c>
      <c r="I125" s="87">
        <f t="shared" si="40"/>
        <v>31.4327857357508</v>
      </c>
      <c r="J125" s="87" t="e">
        <f t="shared" si="33"/>
        <v>#DIV/0!</v>
      </c>
    </row>
    <row r="126" ht="21.6" customHeight="1" spans="1:10">
      <c r="A126" s="33">
        <v>321</v>
      </c>
      <c r="B126" s="34"/>
      <c r="C126" s="35"/>
      <c r="D126" s="35" t="s">
        <v>85</v>
      </c>
      <c r="E126" s="32">
        <v>12283.29</v>
      </c>
      <c r="F126" s="36">
        <v>33500</v>
      </c>
      <c r="G126" s="36">
        <f t="shared" ref="G126:H126" si="49">SUM(G127:G129)</f>
        <v>0</v>
      </c>
      <c r="H126" s="36">
        <v>10570.28</v>
      </c>
      <c r="I126" s="88">
        <f t="shared" si="40"/>
        <v>86.0541434745903</v>
      </c>
      <c r="J126" s="88" t="e">
        <f t="shared" si="33"/>
        <v>#DIV/0!</v>
      </c>
    </row>
    <row r="127" ht="21" customHeight="1" spans="1:10">
      <c r="A127" s="37">
        <v>3211</v>
      </c>
      <c r="B127" s="38"/>
      <c r="C127" s="39"/>
      <c r="D127" s="39" t="s">
        <v>86</v>
      </c>
      <c r="E127" s="32">
        <v>0</v>
      </c>
      <c r="F127" s="40"/>
      <c r="G127" s="40"/>
      <c r="H127" s="40">
        <v>10570.28</v>
      </c>
      <c r="I127" s="13" t="e">
        <f t="shared" si="40"/>
        <v>#DIV/0!</v>
      </c>
      <c r="J127" s="13" t="e">
        <f t="shared" si="33"/>
        <v>#DIV/0!</v>
      </c>
    </row>
    <row r="128" ht="24.6" customHeight="1" spans="1:10">
      <c r="A128" s="37">
        <v>3212</v>
      </c>
      <c r="B128" s="38"/>
      <c r="C128" s="39"/>
      <c r="D128" s="39" t="s">
        <v>214</v>
      </c>
      <c r="E128" s="32">
        <v>0</v>
      </c>
      <c r="F128" s="40">
        <v>0</v>
      </c>
      <c r="G128" s="40"/>
      <c r="H128" s="40">
        <v>0</v>
      </c>
      <c r="I128" s="13" t="e">
        <f t="shared" si="40"/>
        <v>#DIV/0!</v>
      </c>
      <c r="J128" s="13" t="e">
        <f t="shared" si="33"/>
        <v>#DIV/0!</v>
      </c>
    </row>
    <row r="129" ht="21" customHeight="1" spans="1:10">
      <c r="A129" s="37">
        <v>3213</v>
      </c>
      <c r="B129" s="105"/>
      <c r="C129" s="106"/>
      <c r="D129" s="81" t="s">
        <v>241</v>
      </c>
      <c r="E129" s="32">
        <v>0</v>
      </c>
      <c r="F129" s="40"/>
      <c r="G129" s="40"/>
      <c r="H129" s="40"/>
      <c r="I129" s="13" t="e">
        <f t="shared" si="40"/>
        <v>#DIV/0!</v>
      </c>
      <c r="J129" s="13" t="e">
        <f t="shared" si="33"/>
        <v>#DIV/0!</v>
      </c>
    </row>
    <row r="130" ht="19.9" customHeight="1" spans="1:10">
      <c r="A130" s="33">
        <v>322</v>
      </c>
      <c r="B130" s="107"/>
      <c r="C130" s="108"/>
      <c r="D130" s="109" t="s">
        <v>90</v>
      </c>
      <c r="E130" s="32">
        <f>SUM(E131:E133)</f>
        <v>13799.26</v>
      </c>
      <c r="F130" s="32">
        <v>2436</v>
      </c>
      <c r="G130" s="32">
        <f>SUM(G131:G133)</f>
        <v>0</v>
      </c>
      <c r="H130" s="32">
        <f>SUM(H131:H133)</f>
        <v>0</v>
      </c>
      <c r="I130" s="88">
        <f t="shared" si="40"/>
        <v>0</v>
      </c>
      <c r="J130" s="88" t="e">
        <f t="shared" si="33"/>
        <v>#DIV/0!</v>
      </c>
    </row>
    <row r="131" ht="26.45" customHeight="1" spans="1:10">
      <c r="A131" s="37">
        <v>3221</v>
      </c>
      <c r="B131" s="105"/>
      <c r="C131" s="106"/>
      <c r="D131" s="81" t="s">
        <v>229</v>
      </c>
      <c r="E131" s="32">
        <v>2920.74</v>
      </c>
      <c r="F131" s="40">
        <v>0</v>
      </c>
      <c r="G131" s="40"/>
      <c r="H131" s="40">
        <v>0</v>
      </c>
      <c r="I131" s="13">
        <f t="shared" si="40"/>
        <v>0</v>
      </c>
      <c r="J131" s="13" t="e">
        <f t="shared" si="33"/>
        <v>#DIV/0!</v>
      </c>
    </row>
    <row r="132" ht="26.45" customHeight="1" spans="1:10">
      <c r="A132" s="37">
        <v>3223</v>
      </c>
      <c r="B132" s="105"/>
      <c r="C132" s="106"/>
      <c r="D132" s="81" t="s">
        <v>93</v>
      </c>
      <c r="E132" s="32">
        <v>218.03</v>
      </c>
      <c r="F132" s="40"/>
      <c r="G132" s="40"/>
      <c r="H132" s="40">
        <v>0</v>
      </c>
      <c r="I132" s="13"/>
      <c r="J132" s="13"/>
    </row>
    <row r="133" ht="19.15" customHeight="1" spans="1:10">
      <c r="A133" s="37">
        <v>3222</v>
      </c>
      <c r="B133" s="105"/>
      <c r="C133" s="106"/>
      <c r="D133" s="81" t="s">
        <v>92</v>
      </c>
      <c r="E133" s="32">
        <v>10660.49</v>
      </c>
      <c r="F133" s="40"/>
      <c r="G133" s="40"/>
      <c r="H133" s="40">
        <v>0</v>
      </c>
      <c r="I133" s="13">
        <f>SUM(H133/E133*100)</f>
        <v>0</v>
      </c>
      <c r="J133" s="13" t="e">
        <f>SUM(H133/G133*100)</f>
        <v>#DIV/0!</v>
      </c>
    </row>
    <row r="134" ht="19.15" customHeight="1" spans="1:10">
      <c r="A134" s="33">
        <v>323</v>
      </c>
      <c r="B134" s="75"/>
      <c r="C134" s="76"/>
      <c r="D134" s="110" t="s">
        <v>97</v>
      </c>
      <c r="E134" s="32">
        <v>11538.88</v>
      </c>
      <c r="F134" s="32">
        <v>500</v>
      </c>
      <c r="G134" s="32">
        <f t="shared" ref="F134:G134" si="50">SUM(G135)</f>
        <v>0</v>
      </c>
      <c r="H134" s="32">
        <v>0</v>
      </c>
      <c r="I134" s="88">
        <f>SUM(H134/E134*100)</f>
        <v>0</v>
      </c>
      <c r="J134" s="88" t="e">
        <f>SUM(H134/G134*100)</f>
        <v>#DIV/0!</v>
      </c>
    </row>
    <row r="135" ht="20.45" customHeight="1" spans="1:10">
      <c r="A135" s="37">
        <v>329</v>
      </c>
      <c r="B135" s="105"/>
      <c r="C135" s="106"/>
      <c r="D135" s="81" t="s">
        <v>106</v>
      </c>
      <c r="E135" s="32">
        <v>11.36</v>
      </c>
      <c r="F135" s="40">
        <v>2328</v>
      </c>
      <c r="G135" s="40"/>
      <c r="H135" s="40">
        <v>0</v>
      </c>
      <c r="I135" s="13">
        <f>SUM(H135/E135*100)</f>
        <v>0</v>
      </c>
      <c r="J135" s="13" t="e">
        <f>SUM(H135/G135*100)</f>
        <v>#DIV/0!</v>
      </c>
    </row>
    <row r="136" ht="26.45" customHeight="1" spans="1:10">
      <c r="A136" s="29">
        <v>324</v>
      </c>
      <c r="B136" s="65"/>
      <c r="C136" s="66"/>
      <c r="D136" s="67" t="s">
        <v>107</v>
      </c>
      <c r="E136" s="32">
        <f>SUM(E137)</f>
        <v>2149.38</v>
      </c>
      <c r="F136" s="32">
        <v>3100</v>
      </c>
      <c r="G136" s="32">
        <f t="shared" ref="F136:H136" si="51">SUM(G137)</f>
        <v>0</v>
      </c>
      <c r="H136" s="32">
        <f t="shared" si="51"/>
        <v>1981.46</v>
      </c>
      <c r="I136" s="87">
        <f>SUM(H136/E136*100)</f>
        <v>92.1875145390764</v>
      </c>
      <c r="J136" s="87" t="e">
        <f>SUM(H136/G136*100)</f>
        <v>#DIV/0!</v>
      </c>
    </row>
    <row r="137" ht="26.45" customHeight="1" spans="1:10">
      <c r="A137" s="37">
        <v>3241</v>
      </c>
      <c r="B137" s="105"/>
      <c r="C137" s="106"/>
      <c r="D137" s="81" t="s">
        <v>107</v>
      </c>
      <c r="E137" s="32">
        <v>2149.38</v>
      </c>
      <c r="F137" s="40">
        <v>0</v>
      </c>
      <c r="G137" s="40"/>
      <c r="H137" s="40">
        <v>1981.46</v>
      </c>
      <c r="I137" s="13">
        <f>SUM(H137/E137*100)</f>
        <v>92.1875145390764</v>
      </c>
      <c r="J137" s="13" t="e">
        <f>SUM(H137/G137*100)</f>
        <v>#DIV/0!</v>
      </c>
    </row>
    <row r="138" ht="26.45" customHeight="1" spans="1:10">
      <c r="A138" s="111">
        <v>329</v>
      </c>
      <c r="B138" s="72"/>
      <c r="C138" s="73"/>
      <c r="D138" s="81" t="s">
        <v>108</v>
      </c>
      <c r="E138" s="32">
        <v>0</v>
      </c>
      <c r="F138" s="40">
        <v>0</v>
      </c>
      <c r="G138" s="40"/>
      <c r="H138" s="40">
        <v>0</v>
      </c>
      <c r="I138" s="13"/>
      <c r="J138" s="13"/>
    </row>
    <row r="139" ht="26.45" customHeight="1" spans="1:10">
      <c r="A139" s="112">
        <v>343</v>
      </c>
      <c r="B139" s="72"/>
      <c r="C139" s="73"/>
      <c r="D139" s="81" t="s">
        <v>116</v>
      </c>
      <c r="E139" s="32">
        <v>140.31</v>
      </c>
      <c r="F139" s="40">
        <v>150</v>
      </c>
      <c r="G139" s="40"/>
      <c r="H139" s="40">
        <v>0</v>
      </c>
      <c r="I139" s="13"/>
      <c r="J139" s="13"/>
    </row>
    <row r="140" ht="39" customHeight="1" spans="1:10">
      <c r="A140" s="113">
        <v>37</v>
      </c>
      <c r="B140" s="114"/>
      <c r="C140" s="115"/>
      <c r="D140" s="27" t="s">
        <v>121</v>
      </c>
      <c r="E140" s="28">
        <f>SUM(E141)</f>
        <v>0</v>
      </c>
      <c r="F140" s="28">
        <f t="shared" ref="F140:H141" si="52">SUM(F141)</f>
        <v>0</v>
      </c>
      <c r="G140" s="28">
        <f t="shared" si="52"/>
        <v>0</v>
      </c>
      <c r="H140" s="28">
        <f t="shared" si="52"/>
        <v>0</v>
      </c>
      <c r="I140" s="86" t="e">
        <f t="shared" ref="I140:I146" si="53">SUM(H140/E140*100)</f>
        <v>#DIV/0!</v>
      </c>
      <c r="J140" s="86" t="e">
        <f t="shared" ref="J140:J146" si="54">SUM(H140/G140*100)</f>
        <v>#DIV/0!</v>
      </c>
    </row>
    <row r="141" ht="26.4" spans="1:10">
      <c r="A141" s="29">
        <v>372</v>
      </c>
      <c r="B141" s="65"/>
      <c r="C141" s="66"/>
      <c r="D141" s="31" t="s">
        <v>242</v>
      </c>
      <c r="E141" s="32">
        <f>SUM(E142)</f>
        <v>0</v>
      </c>
      <c r="F141" s="32">
        <f t="shared" si="52"/>
        <v>0</v>
      </c>
      <c r="G141" s="32">
        <f t="shared" si="52"/>
        <v>0</v>
      </c>
      <c r="H141" s="32">
        <f t="shared" si="52"/>
        <v>0</v>
      </c>
      <c r="I141" s="87" t="e">
        <f t="shared" si="53"/>
        <v>#DIV/0!</v>
      </c>
      <c r="J141" s="87" t="e">
        <f t="shared" si="54"/>
        <v>#DIV/0!</v>
      </c>
    </row>
    <row r="142" ht="26.4" spans="1:10">
      <c r="A142" s="116">
        <v>3722</v>
      </c>
      <c r="B142" s="103"/>
      <c r="C142" s="104"/>
      <c r="D142" s="39" t="s">
        <v>123</v>
      </c>
      <c r="E142" s="40"/>
      <c r="F142" s="40">
        <v>0</v>
      </c>
      <c r="G142" s="40"/>
      <c r="H142" s="40"/>
      <c r="I142" s="13" t="e">
        <f t="shared" si="53"/>
        <v>#DIV/0!</v>
      </c>
      <c r="J142" s="13" t="e">
        <f t="shared" si="54"/>
        <v>#DIV/0!</v>
      </c>
    </row>
    <row r="143" ht="26.4" spans="1:10">
      <c r="A143" s="117">
        <v>4</v>
      </c>
      <c r="B143" s="118"/>
      <c r="C143" s="119"/>
      <c r="D143" s="120" t="s">
        <v>126</v>
      </c>
      <c r="E143" s="28">
        <f>SUM(E144+E148)</f>
        <v>0</v>
      </c>
      <c r="F143" s="28">
        <f t="shared" ref="F143:H143" si="55">SUM(F144+F148)</f>
        <v>0</v>
      </c>
      <c r="G143" s="28">
        <f t="shared" si="55"/>
        <v>0</v>
      </c>
      <c r="H143" s="28">
        <f t="shared" si="55"/>
        <v>0</v>
      </c>
      <c r="I143" s="86" t="e">
        <f t="shared" si="53"/>
        <v>#DIV/0!</v>
      </c>
      <c r="J143" s="86" t="e">
        <f t="shared" si="54"/>
        <v>#DIV/0!</v>
      </c>
    </row>
    <row r="144" ht="26.4" spans="1:10">
      <c r="A144" s="64">
        <v>42</v>
      </c>
      <c r="B144" s="65"/>
      <c r="C144" s="66"/>
      <c r="D144" s="121" t="s">
        <v>127</v>
      </c>
      <c r="E144" s="32">
        <f>SUM(E145+E148)</f>
        <v>0</v>
      </c>
      <c r="F144" s="32">
        <f t="shared" ref="F144:H144" si="56">SUM(F145+F148)</f>
        <v>0</v>
      </c>
      <c r="G144" s="32">
        <f t="shared" si="56"/>
        <v>0</v>
      </c>
      <c r="H144" s="32">
        <f t="shared" si="56"/>
        <v>0</v>
      </c>
      <c r="I144" s="87" t="e">
        <f t="shared" si="53"/>
        <v>#DIV/0!</v>
      </c>
      <c r="J144" s="87" t="e">
        <f t="shared" si="54"/>
        <v>#DIV/0!</v>
      </c>
    </row>
    <row r="145" spans="1:10">
      <c r="A145" s="99">
        <v>422</v>
      </c>
      <c r="B145" s="100"/>
      <c r="C145" s="101"/>
      <c r="D145" s="122" t="s">
        <v>243</v>
      </c>
      <c r="E145" s="36">
        <f>SUM(E146+E147)</f>
        <v>0</v>
      </c>
      <c r="F145" s="36">
        <f t="shared" ref="F145:H145" si="57">SUM(F146)</f>
        <v>0</v>
      </c>
      <c r="G145" s="36">
        <f t="shared" si="57"/>
        <v>0</v>
      </c>
      <c r="H145" s="36">
        <f t="shared" si="57"/>
        <v>0</v>
      </c>
      <c r="I145" s="88" t="e">
        <f t="shared" si="53"/>
        <v>#DIV/0!</v>
      </c>
      <c r="J145" s="88" t="e">
        <f t="shared" si="54"/>
        <v>#DIV/0!</v>
      </c>
    </row>
    <row r="146" spans="1:10">
      <c r="A146" s="102">
        <v>4221</v>
      </c>
      <c r="B146" s="103"/>
      <c r="C146" s="104"/>
      <c r="D146" s="123" t="s">
        <v>129</v>
      </c>
      <c r="E146" s="40">
        <v>0</v>
      </c>
      <c r="F146" s="40"/>
      <c r="G146" s="40"/>
      <c r="H146" s="40">
        <v>0</v>
      </c>
      <c r="I146" s="13" t="e">
        <f t="shared" si="53"/>
        <v>#DIV/0!</v>
      </c>
      <c r="J146" s="13" t="e">
        <f t="shared" si="54"/>
        <v>#DIV/0!</v>
      </c>
    </row>
    <row r="147" spans="1:10">
      <c r="A147" s="102">
        <v>42262</v>
      </c>
      <c r="B147" s="103"/>
      <c r="C147" s="104"/>
      <c r="D147" s="123" t="s">
        <v>128</v>
      </c>
      <c r="E147" s="40">
        <v>0</v>
      </c>
      <c r="F147" s="40"/>
      <c r="G147" s="40"/>
      <c r="H147" s="40"/>
      <c r="I147" s="13"/>
      <c r="J147" s="13"/>
    </row>
    <row r="148" ht="26.4" spans="1:10">
      <c r="A148" s="99">
        <v>424</v>
      </c>
      <c r="B148" s="100"/>
      <c r="C148" s="101"/>
      <c r="D148" s="122" t="s">
        <v>135</v>
      </c>
      <c r="E148" s="36">
        <f>SUM(E149)</f>
        <v>0</v>
      </c>
      <c r="F148" s="36">
        <f t="shared" ref="F148:H148" si="58">SUM(F149)</f>
        <v>0</v>
      </c>
      <c r="G148" s="36">
        <f t="shared" si="58"/>
        <v>0</v>
      </c>
      <c r="H148" s="36">
        <f t="shared" si="58"/>
        <v>0</v>
      </c>
      <c r="I148" s="88" t="e">
        <f t="shared" ref="I148:I177" si="59">SUM(H148/E148*100)</f>
        <v>#DIV/0!</v>
      </c>
      <c r="J148" s="88" t="e">
        <f t="shared" ref="J148:J213" si="60">SUM(H148/G148*100)</f>
        <v>#DIV/0!</v>
      </c>
    </row>
    <row r="149" spans="1:10">
      <c r="A149" s="102">
        <v>4241</v>
      </c>
      <c r="B149" s="103"/>
      <c r="C149" s="104"/>
      <c r="D149" s="123" t="s">
        <v>136</v>
      </c>
      <c r="E149" s="40"/>
      <c r="F149" s="40"/>
      <c r="G149" s="40"/>
      <c r="H149" s="40"/>
      <c r="I149" s="13" t="e">
        <f t="shared" si="59"/>
        <v>#DIV/0!</v>
      </c>
      <c r="J149" s="13" t="e">
        <f t="shared" si="60"/>
        <v>#DIV/0!</v>
      </c>
    </row>
    <row r="150" ht="25.5" customHeight="1" spans="1:10">
      <c r="A150" s="59" t="s">
        <v>244</v>
      </c>
      <c r="B150" s="60"/>
      <c r="C150" s="61"/>
      <c r="D150" s="62" t="s">
        <v>245</v>
      </c>
      <c r="E150" s="25">
        <f>SUM(E151+E162)</f>
        <v>0</v>
      </c>
      <c r="F150" s="25">
        <v>53569</v>
      </c>
      <c r="G150" s="25">
        <f t="shared" ref="F150:H150" si="61">SUM(G151+G162)</f>
        <v>0</v>
      </c>
      <c r="H150" s="25">
        <f t="shared" si="61"/>
        <v>0</v>
      </c>
      <c r="I150" s="85" t="e">
        <f t="shared" si="59"/>
        <v>#DIV/0!</v>
      </c>
      <c r="J150" s="85" t="e">
        <f t="shared" si="60"/>
        <v>#DIV/0!</v>
      </c>
    </row>
    <row r="151" spans="1:10">
      <c r="A151" s="63">
        <v>3</v>
      </c>
      <c r="B151" s="49"/>
      <c r="C151" s="50"/>
      <c r="D151" s="50" t="s">
        <v>74</v>
      </c>
      <c r="E151" s="28">
        <f>SUM(E152)</f>
        <v>0</v>
      </c>
      <c r="F151" s="28">
        <f t="shared" ref="F151:H151" si="62">SUM(F152)</f>
        <v>0</v>
      </c>
      <c r="G151" s="28">
        <f t="shared" si="62"/>
        <v>0</v>
      </c>
      <c r="H151" s="28">
        <f t="shared" si="62"/>
        <v>0</v>
      </c>
      <c r="I151" s="86" t="e">
        <f t="shared" si="59"/>
        <v>#DIV/0!</v>
      </c>
      <c r="J151" s="86" t="e">
        <f t="shared" si="60"/>
        <v>#DIV/0!</v>
      </c>
    </row>
    <row r="152" spans="1:10">
      <c r="A152" s="29">
        <v>32</v>
      </c>
      <c r="B152" s="30"/>
      <c r="C152" s="31"/>
      <c r="D152" s="31" t="s">
        <v>84</v>
      </c>
      <c r="E152" s="32">
        <f>SUM(E153+E157+E160)</f>
        <v>0</v>
      </c>
      <c r="F152" s="32">
        <v>0</v>
      </c>
      <c r="G152" s="32">
        <f t="shared" ref="G152:H152" si="63">SUM(G153+G157+G160)</f>
        <v>0</v>
      </c>
      <c r="H152" s="32">
        <f t="shared" si="63"/>
        <v>0</v>
      </c>
      <c r="I152" s="87" t="e">
        <f t="shared" si="59"/>
        <v>#DIV/0!</v>
      </c>
      <c r="J152" s="87" t="e">
        <f t="shared" si="60"/>
        <v>#DIV/0!</v>
      </c>
    </row>
    <row r="153" spans="1:10">
      <c r="A153" s="33">
        <v>321</v>
      </c>
      <c r="B153" s="34"/>
      <c r="C153" s="35"/>
      <c r="D153" s="35" t="s">
        <v>85</v>
      </c>
      <c r="E153" s="36">
        <f>SUM(E154:E156)</f>
        <v>0</v>
      </c>
      <c r="F153" s="36">
        <f t="shared" ref="F153:H153" si="64">SUM(F154:F156)</f>
        <v>0</v>
      </c>
      <c r="G153" s="36">
        <f t="shared" si="64"/>
        <v>0</v>
      </c>
      <c r="H153" s="36">
        <f t="shared" si="64"/>
        <v>0</v>
      </c>
      <c r="I153" s="88" t="e">
        <f t="shared" si="59"/>
        <v>#DIV/0!</v>
      </c>
      <c r="J153" s="88" t="e">
        <f t="shared" si="60"/>
        <v>#DIV/0!</v>
      </c>
    </row>
    <row r="154" spans="1:10">
      <c r="A154" s="37">
        <v>3211</v>
      </c>
      <c r="B154" s="38"/>
      <c r="C154" s="39"/>
      <c r="D154" s="39" t="s">
        <v>86</v>
      </c>
      <c r="E154" s="40"/>
      <c r="F154" s="40"/>
      <c r="G154" s="40"/>
      <c r="H154" s="40"/>
      <c r="I154" s="13" t="e">
        <f t="shared" si="59"/>
        <v>#DIV/0!</v>
      </c>
      <c r="J154" s="13" t="e">
        <f t="shared" si="60"/>
        <v>#DIV/0!</v>
      </c>
    </row>
    <row r="155" ht="26.4" spans="1:10">
      <c r="A155" s="37">
        <v>3212</v>
      </c>
      <c r="B155" s="38"/>
      <c r="C155" s="39"/>
      <c r="D155" s="39" t="s">
        <v>214</v>
      </c>
      <c r="E155" s="40"/>
      <c r="F155" s="40"/>
      <c r="G155" s="40"/>
      <c r="H155" s="40"/>
      <c r="I155" s="13" t="e">
        <f t="shared" si="59"/>
        <v>#DIV/0!</v>
      </c>
      <c r="J155" s="13" t="e">
        <f t="shared" si="60"/>
        <v>#DIV/0!</v>
      </c>
    </row>
    <row r="156" spans="1:10">
      <c r="A156" s="37">
        <v>3213</v>
      </c>
      <c r="B156" s="105"/>
      <c r="C156" s="106"/>
      <c r="D156" s="81" t="s">
        <v>241</v>
      </c>
      <c r="E156" s="40"/>
      <c r="F156" s="40"/>
      <c r="G156" s="40"/>
      <c r="H156" s="40"/>
      <c r="I156" s="13" t="e">
        <f t="shared" si="59"/>
        <v>#DIV/0!</v>
      </c>
      <c r="J156" s="13" t="e">
        <f t="shared" si="60"/>
        <v>#DIV/0!</v>
      </c>
    </row>
    <row r="157" spans="1:10">
      <c r="A157" s="33">
        <v>322</v>
      </c>
      <c r="B157" s="107"/>
      <c r="C157" s="108"/>
      <c r="D157" s="109" t="s">
        <v>90</v>
      </c>
      <c r="E157" s="124">
        <f>SUM(E158+E159)</f>
        <v>0</v>
      </c>
      <c r="F157" s="124">
        <f t="shared" ref="F157:H157" si="65">SUM(F158+F159)</f>
        <v>0</v>
      </c>
      <c r="G157" s="124">
        <f t="shared" si="65"/>
        <v>0</v>
      </c>
      <c r="H157" s="124">
        <f t="shared" si="65"/>
        <v>0</v>
      </c>
      <c r="I157" s="88" t="e">
        <f t="shared" si="59"/>
        <v>#DIV/0!</v>
      </c>
      <c r="J157" s="88" t="e">
        <f t="shared" si="60"/>
        <v>#DIV/0!</v>
      </c>
    </row>
    <row r="158" ht="23.45" customHeight="1" spans="1:10">
      <c r="A158" s="37">
        <v>3221</v>
      </c>
      <c r="B158" s="105"/>
      <c r="C158" s="106"/>
      <c r="D158" s="81" t="s">
        <v>229</v>
      </c>
      <c r="E158" s="40"/>
      <c r="F158" s="40"/>
      <c r="G158" s="40"/>
      <c r="H158" s="40"/>
      <c r="I158" s="13" t="e">
        <f t="shared" si="59"/>
        <v>#DIV/0!</v>
      </c>
      <c r="J158" s="13" t="e">
        <f t="shared" si="60"/>
        <v>#DIV/0!</v>
      </c>
    </row>
    <row r="159" spans="1:10">
      <c r="A159" s="37">
        <v>3222</v>
      </c>
      <c r="B159" s="105"/>
      <c r="C159" s="106"/>
      <c r="D159" s="81" t="s">
        <v>92</v>
      </c>
      <c r="E159" s="40"/>
      <c r="F159" s="40"/>
      <c r="G159" s="40"/>
      <c r="H159" s="40"/>
      <c r="I159" s="13" t="e">
        <f t="shared" si="59"/>
        <v>#DIV/0!</v>
      </c>
      <c r="J159" s="13" t="e">
        <f t="shared" si="60"/>
        <v>#DIV/0!</v>
      </c>
    </row>
    <row r="160" spans="1:10">
      <c r="A160" s="33">
        <v>323</v>
      </c>
      <c r="B160" s="75"/>
      <c r="C160" s="76"/>
      <c r="D160" s="110" t="s">
        <v>97</v>
      </c>
      <c r="E160" s="36">
        <f>SUM(E161)</f>
        <v>0</v>
      </c>
      <c r="F160" s="36">
        <v>0</v>
      </c>
      <c r="G160" s="36">
        <f t="shared" ref="G160:H160" si="66">SUM(G161)</f>
        <v>0</v>
      </c>
      <c r="H160" s="36">
        <f t="shared" si="66"/>
        <v>0</v>
      </c>
      <c r="I160" s="88" t="e">
        <f t="shared" si="59"/>
        <v>#DIV/0!</v>
      </c>
      <c r="J160" s="88" t="e">
        <f t="shared" si="60"/>
        <v>#DIV/0!</v>
      </c>
    </row>
    <row r="161" ht="16.9" customHeight="1" spans="1:10">
      <c r="A161" s="37">
        <v>3239</v>
      </c>
      <c r="B161" s="105"/>
      <c r="C161" s="106"/>
      <c r="D161" s="81" t="s">
        <v>106</v>
      </c>
      <c r="E161" s="40"/>
      <c r="F161" s="40"/>
      <c r="G161" s="40"/>
      <c r="H161" s="40"/>
      <c r="I161" s="13" t="e">
        <f t="shared" si="59"/>
        <v>#DIV/0!</v>
      </c>
      <c r="J161" s="13" t="e">
        <f t="shared" si="60"/>
        <v>#DIV/0!</v>
      </c>
    </row>
    <row r="162" ht="24.6" customHeight="1" spans="1:10">
      <c r="A162" s="117">
        <v>4</v>
      </c>
      <c r="B162" s="118"/>
      <c r="C162" s="119"/>
      <c r="D162" s="120" t="s">
        <v>126</v>
      </c>
      <c r="E162" s="28">
        <f>SUM(E163+E166)</f>
        <v>0</v>
      </c>
      <c r="F162" s="28">
        <f t="shared" ref="F162:H162" si="67">SUM(F163+F166)</f>
        <v>0</v>
      </c>
      <c r="G162" s="28">
        <f t="shared" si="67"/>
        <v>0</v>
      </c>
      <c r="H162" s="28">
        <f t="shared" si="67"/>
        <v>0</v>
      </c>
      <c r="I162" s="86" t="e">
        <f t="shared" si="59"/>
        <v>#DIV/0!</v>
      </c>
      <c r="J162" s="86" t="e">
        <f t="shared" si="60"/>
        <v>#DIV/0!</v>
      </c>
    </row>
    <row r="163" ht="25.9" customHeight="1" spans="1:10">
      <c r="A163" s="64">
        <v>42</v>
      </c>
      <c r="B163" s="65"/>
      <c r="C163" s="66"/>
      <c r="D163" s="121" t="s">
        <v>127</v>
      </c>
      <c r="E163" s="32">
        <f>SUM(E164+E166)</f>
        <v>0</v>
      </c>
      <c r="F163" s="32">
        <f t="shared" ref="F163:H163" si="68">SUM(F164+F166)</f>
        <v>0</v>
      </c>
      <c r="G163" s="32">
        <f t="shared" si="68"/>
        <v>0</v>
      </c>
      <c r="H163" s="32">
        <f t="shared" si="68"/>
        <v>0</v>
      </c>
      <c r="I163" s="87" t="e">
        <f t="shared" si="59"/>
        <v>#DIV/0!</v>
      </c>
      <c r="J163" s="87" t="e">
        <f t="shared" si="60"/>
        <v>#DIV/0!</v>
      </c>
    </row>
    <row r="164" ht="16.9" customHeight="1" spans="1:10">
      <c r="A164" s="99">
        <v>422</v>
      </c>
      <c r="B164" s="100"/>
      <c r="C164" s="101"/>
      <c r="D164" s="122" t="s">
        <v>243</v>
      </c>
      <c r="E164" s="36">
        <f>SUM(E165)</f>
        <v>0</v>
      </c>
      <c r="F164" s="36">
        <f t="shared" ref="F164:H164" si="69">SUM(F165)</f>
        <v>0</v>
      </c>
      <c r="G164" s="36">
        <f t="shared" si="69"/>
        <v>0</v>
      </c>
      <c r="H164" s="36">
        <f t="shared" si="69"/>
        <v>0</v>
      </c>
      <c r="I164" s="88" t="e">
        <f t="shared" si="59"/>
        <v>#DIV/0!</v>
      </c>
      <c r="J164" s="88" t="e">
        <f t="shared" si="60"/>
        <v>#DIV/0!</v>
      </c>
    </row>
    <row r="165" ht="16.9" customHeight="1" spans="1:10">
      <c r="A165" s="102">
        <v>4221</v>
      </c>
      <c r="B165" s="103"/>
      <c r="C165" s="104"/>
      <c r="D165" s="123" t="s">
        <v>129</v>
      </c>
      <c r="E165" s="40"/>
      <c r="F165" s="40"/>
      <c r="G165" s="40"/>
      <c r="H165" s="40"/>
      <c r="I165" s="13" t="e">
        <f t="shared" si="59"/>
        <v>#DIV/0!</v>
      </c>
      <c r="J165" s="13" t="e">
        <f t="shared" si="60"/>
        <v>#DIV/0!</v>
      </c>
    </row>
    <row r="166" ht="26.45" customHeight="1" spans="1:10">
      <c r="A166" s="99">
        <v>424</v>
      </c>
      <c r="B166" s="100"/>
      <c r="C166" s="101"/>
      <c r="D166" s="122" t="s">
        <v>135</v>
      </c>
      <c r="E166" s="36">
        <f>SUM(E167)</f>
        <v>0</v>
      </c>
      <c r="F166" s="36">
        <v>0</v>
      </c>
      <c r="G166" s="36">
        <f t="shared" ref="F166:H166" si="70">SUM(G167)</f>
        <v>0</v>
      </c>
      <c r="H166" s="36">
        <f t="shared" si="70"/>
        <v>0</v>
      </c>
      <c r="I166" s="88" t="e">
        <f t="shared" si="59"/>
        <v>#DIV/0!</v>
      </c>
      <c r="J166" s="88" t="e">
        <f t="shared" si="60"/>
        <v>#DIV/0!</v>
      </c>
    </row>
    <row r="167" ht="16.9" customHeight="1" spans="1:10">
      <c r="A167" s="102">
        <v>9222</v>
      </c>
      <c r="B167" s="103"/>
      <c r="C167" s="104"/>
      <c r="D167" s="123" t="s">
        <v>246</v>
      </c>
      <c r="E167" s="40"/>
      <c r="F167" s="40">
        <v>53569</v>
      </c>
      <c r="G167" s="40"/>
      <c r="H167" s="40"/>
      <c r="I167" s="13" t="e">
        <f t="shared" si="59"/>
        <v>#DIV/0!</v>
      </c>
      <c r="J167" s="13" t="e">
        <f t="shared" si="60"/>
        <v>#DIV/0!</v>
      </c>
    </row>
    <row r="168" ht="25.5" customHeight="1" spans="1:10">
      <c r="A168" s="125" t="s">
        <v>247</v>
      </c>
      <c r="B168" s="126"/>
      <c r="C168" s="127"/>
      <c r="D168" s="128" t="s">
        <v>248</v>
      </c>
      <c r="E168" s="58">
        <f t="shared" ref="E168:H172" si="71">SUM(E169)</f>
        <v>0</v>
      </c>
      <c r="F168" s="58">
        <v>20000</v>
      </c>
      <c r="G168" s="58">
        <f t="shared" si="71"/>
        <v>0</v>
      </c>
      <c r="H168" s="58">
        <f t="shared" si="71"/>
        <v>20000</v>
      </c>
      <c r="I168" s="84" t="e">
        <f t="shared" si="59"/>
        <v>#DIV/0!</v>
      </c>
      <c r="J168" s="84" t="e">
        <f t="shared" si="60"/>
        <v>#DIV/0!</v>
      </c>
    </row>
    <row r="169" ht="15" customHeight="1" spans="1:10">
      <c r="A169" s="129" t="s">
        <v>237</v>
      </c>
      <c r="B169" s="130"/>
      <c r="C169" s="131"/>
      <c r="D169" s="62" t="s">
        <v>238</v>
      </c>
      <c r="E169" s="25">
        <f t="shared" si="71"/>
        <v>0</v>
      </c>
      <c r="F169" s="25">
        <f t="shared" si="71"/>
        <v>20000</v>
      </c>
      <c r="G169" s="25">
        <f t="shared" si="71"/>
        <v>0</v>
      </c>
      <c r="H169" s="25">
        <f t="shared" si="71"/>
        <v>20000</v>
      </c>
      <c r="I169" s="85" t="e">
        <f t="shared" si="59"/>
        <v>#DIV/0!</v>
      </c>
      <c r="J169" s="85" t="e">
        <f t="shared" si="60"/>
        <v>#DIV/0!</v>
      </c>
    </row>
    <row r="170" spans="1:10">
      <c r="A170" s="117">
        <v>3</v>
      </c>
      <c r="B170" s="118"/>
      <c r="C170" s="119"/>
      <c r="D170" s="27" t="s">
        <v>74</v>
      </c>
      <c r="E170" s="28">
        <f>SUM(E171)</f>
        <v>0</v>
      </c>
      <c r="F170" s="28">
        <f t="shared" si="71"/>
        <v>20000</v>
      </c>
      <c r="G170" s="28">
        <f t="shared" si="71"/>
        <v>0</v>
      </c>
      <c r="H170" s="28">
        <f t="shared" si="71"/>
        <v>20000</v>
      </c>
      <c r="I170" s="86" t="e">
        <f t="shared" si="59"/>
        <v>#DIV/0!</v>
      </c>
      <c r="J170" s="86" t="e">
        <f t="shared" si="60"/>
        <v>#DIV/0!</v>
      </c>
    </row>
    <row r="171" spans="1:10">
      <c r="A171" s="64">
        <v>32</v>
      </c>
      <c r="B171" s="65"/>
      <c r="C171" s="66"/>
      <c r="D171" s="67" t="s">
        <v>84</v>
      </c>
      <c r="E171" s="32">
        <f>SUM(E172)</f>
        <v>0</v>
      </c>
      <c r="F171" s="32">
        <f t="shared" si="71"/>
        <v>20000</v>
      </c>
      <c r="G171" s="32">
        <f t="shared" si="71"/>
        <v>0</v>
      </c>
      <c r="H171" s="32">
        <f t="shared" si="71"/>
        <v>20000</v>
      </c>
      <c r="I171" s="87" t="e">
        <f t="shared" si="59"/>
        <v>#DIV/0!</v>
      </c>
      <c r="J171" s="87" t="e">
        <f t="shared" si="60"/>
        <v>#DIV/0!</v>
      </c>
    </row>
    <row r="172" spans="1:10">
      <c r="A172" s="74">
        <v>323</v>
      </c>
      <c r="B172" s="75"/>
      <c r="C172" s="76"/>
      <c r="D172" s="110" t="s">
        <v>97</v>
      </c>
      <c r="E172" s="36">
        <f>SUM(E173)</f>
        <v>0</v>
      </c>
      <c r="F172" s="36">
        <v>20000</v>
      </c>
      <c r="G172" s="36">
        <f t="shared" si="71"/>
        <v>0</v>
      </c>
      <c r="H172" s="36">
        <f t="shared" si="71"/>
        <v>20000</v>
      </c>
      <c r="I172" s="88" t="e">
        <f t="shared" si="59"/>
        <v>#DIV/0!</v>
      </c>
      <c r="J172" s="88" t="e">
        <f t="shared" si="60"/>
        <v>#DIV/0!</v>
      </c>
    </row>
    <row r="173" ht="27.75" customHeight="1" spans="1:10">
      <c r="A173" s="132">
        <v>3232</v>
      </c>
      <c r="B173" s="105"/>
      <c r="C173" s="106"/>
      <c r="D173" s="81" t="s">
        <v>99</v>
      </c>
      <c r="E173" s="40">
        <v>0</v>
      </c>
      <c r="F173" s="40">
        <v>20000</v>
      </c>
      <c r="G173" s="40"/>
      <c r="H173" s="40">
        <v>20000</v>
      </c>
      <c r="I173" s="13" t="e">
        <f t="shared" si="59"/>
        <v>#DIV/0!</v>
      </c>
      <c r="J173" s="13" t="e">
        <f t="shared" si="60"/>
        <v>#DIV/0!</v>
      </c>
    </row>
    <row r="174" ht="25.5" customHeight="1" spans="1:10">
      <c r="A174" s="125" t="s">
        <v>249</v>
      </c>
      <c r="B174" s="126"/>
      <c r="C174" s="127"/>
      <c r="D174" s="128" t="s">
        <v>250</v>
      </c>
      <c r="E174" s="58">
        <f>SUM(E175)</f>
        <v>0</v>
      </c>
      <c r="F174" s="58">
        <f>SUM(F175)</f>
        <v>0</v>
      </c>
      <c r="G174" s="58">
        <f t="shared" ref="G174:H174" si="72">SUM(G175)</f>
        <v>0</v>
      </c>
      <c r="H174" s="58">
        <f t="shared" si="72"/>
        <v>0</v>
      </c>
      <c r="I174" s="84" t="e">
        <f t="shared" si="59"/>
        <v>#DIV/0!</v>
      </c>
      <c r="J174" s="84" t="e">
        <f t="shared" si="60"/>
        <v>#DIV/0!</v>
      </c>
    </row>
    <row r="175" ht="15" customHeight="1" spans="1:10">
      <c r="A175" s="133" t="s">
        <v>237</v>
      </c>
      <c r="B175" s="134"/>
      <c r="C175" s="135"/>
      <c r="D175" s="136" t="s">
        <v>238</v>
      </c>
      <c r="E175" s="25">
        <f t="shared" ref="E175:H175" si="73">SUM(E176)</f>
        <v>0</v>
      </c>
      <c r="F175" s="25">
        <f t="shared" si="73"/>
        <v>0</v>
      </c>
      <c r="G175" s="25">
        <f t="shared" si="73"/>
        <v>0</v>
      </c>
      <c r="H175" s="25">
        <f t="shared" si="73"/>
        <v>0</v>
      </c>
      <c r="I175" s="85" t="e">
        <f t="shared" si="59"/>
        <v>#DIV/0!</v>
      </c>
      <c r="J175" s="85" t="e">
        <f t="shared" si="60"/>
        <v>#DIV/0!</v>
      </c>
    </row>
    <row r="176" ht="26.4" spans="1:10">
      <c r="A176" s="117">
        <v>4</v>
      </c>
      <c r="B176" s="118"/>
      <c r="C176" s="119"/>
      <c r="D176" s="120" t="s">
        <v>126</v>
      </c>
      <c r="E176" s="28">
        <f>SUM(E177)</f>
        <v>0</v>
      </c>
      <c r="F176" s="28">
        <f>SUM(F179+F178)</f>
        <v>0</v>
      </c>
      <c r="G176" s="28">
        <f>SUM(G177+G179)</f>
        <v>0</v>
      </c>
      <c r="H176" s="28">
        <f>SUM(H177+H178)</f>
        <v>0</v>
      </c>
      <c r="I176" s="86" t="e">
        <f t="shared" si="59"/>
        <v>#DIV/0!</v>
      </c>
      <c r="J176" s="86" t="e">
        <f t="shared" si="60"/>
        <v>#DIV/0!</v>
      </c>
    </row>
    <row r="177" ht="26.4" spans="1:10">
      <c r="A177" s="64">
        <v>45</v>
      </c>
      <c r="B177" s="65"/>
      <c r="C177" s="66"/>
      <c r="D177" s="121" t="s">
        <v>251</v>
      </c>
      <c r="E177" s="32">
        <v>0</v>
      </c>
      <c r="F177" s="32">
        <f>SUM(F179)</f>
        <v>0</v>
      </c>
      <c r="G177" s="32">
        <f>SUM(G179)</f>
        <v>0</v>
      </c>
      <c r="H177" s="32">
        <f>SUM(H179)</f>
        <v>0</v>
      </c>
      <c r="I177" s="87" t="e">
        <f t="shared" si="59"/>
        <v>#DIV/0!</v>
      </c>
      <c r="J177" s="87" t="e">
        <f t="shared" si="60"/>
        <v>#DIV/0!</v>
      </c>
    </row>
    <row r="178" spans="1:10">
      <c r="A178" s="64">
        <v>422</v>
      </c>
      <c r="B178" s="65"/>
      <c r="C178" s="66"/>
      <c r="D178" s="121" t="s">
        <v>243</v>
      </c>
      <c r="E178" s="32"/>
      <c r="F178" s="32">
        <v>0</v>
      </c>
      <c r="G178" s="32"/>
      <c r="H178" s="32"/>
      <c r="I178" s="87"/>
      <c r="J178" s="87"/>
    </row>
    <row r="179" ht="26.4" spans="1:10">
      <c r="A179" s="74">
        <v>451</v>
      </c>
      <c r="B179" s="75"/>
      <c r="C179" s="76"/>
      <c r="D179" s="122" t="s">
        <v>138</v>
      </c>
      <c r="E179" s="36">
        <v>0</v>
      </c>
      <c r="F179" s="36">
        <v>0</v>
      </c>
      <c r="G179" s="36">
        <f t="shared" ref="F179:H179" si="74">SUM(G180)</f>
        <v>0</v>
      </c>
      <c r="H179" s="36">
        <f t="shared" si="74"/>
        <v>0</v>
      </c>
      <c r="I179" s="88" t="e">
        <f t="shared" ref="I179:I202" si="75">SUM(H179/E179*100)</f>
        <v>#DIV/0!</v>
      </c>
      <c r="J179" s="88" t="e">
        <f t="shared" si="60"/>
        <v>#DIV/0!</v>
      </c>
    </row>
    <row r="180" ht="26.4" spans="1:10">
      <c r="A180" s="132">
        <v>4511</v>
      </c>
      <c r="B180" s="105"/>
      <c r="C180" s="106"/>
      <c r="D180" s="122" t="s">
        <v>138</v>
      </c>
      <c r="E180" s="40"/>
      <c r="F180" s="40">
        <v>0</v>
      </c>
      <c r="G180" s="40"/>
      <c r="H180" s="40">
        <v>0</v>
      </c>
      <c r="I180" s="13" t="e">
        <f t="shared" si="75"/>
        <v>#DIV/0!</v>
      </c>
      <c r="J180" s="13" t="e">
        <f t="shared" si="60"/>
        <v>#DIV/0!</v>
      </c>
    </row>
    <row r="181" ht="25.5" customHeight="1" spans="1:10">
      <c r="A181" s="137" t="s">
        <v>252</v>
      </c>
      <c r="B181" s="138"/>
      <c r="C181" s="139"/>
      <c r="D181" s="140" t="s">
        <v>253</v>
      </c>
      <c r="E181" s="54">
        <f>SUM(E182+E188+E197+E204+E214+E225+E267+E300+E306+E312+E340)</f>
        <v>13669.61</v>
      </c>
      <c r="F181" s="54">
        <f>SUM(F182+F188+F197+F204+F214+F225+F267+F300+F306)</f>
        <v>96381</v>
      </c>
      <c r="G181" s="54" t="e">
        <f t="shared" ref="F181:H181" si="76">SUM(G182+G188+G197+G204+G214+G225+G267+G300+G306+G312+G340)</f>
        <v>#REF!</v>
      </c>
      <c r="H181" s="54">
        <f>SUM(H182+H188+H197+H204+H214+H225+H267+H300+H306+H312)</f>
        <v>41093.03</v>
      </c>
      <c r="I181" s="83">
        <f t="shared" si="75"/>
        <v>300.615964903168</v>
      </c>
      <c r="J181" s="82">
        <v>43</v>
      </c>
    </row>
    <row r="182" ht="25.5" customHeight="1" spans="1:10">
      <c r="A182" s="125" t="s">
        <v>254</v>
      </c>
      <c r="B182" s="126"/>
      <c r="C182" s="127"/>
      <c r="D182" s="141" t="s">
        <v>255</v>
      </c>
      <c r="E182" s="58">
        <f t="shared" ref="E182:H185" si="77">SUM(E183)</f>
        <v>0</v>
      </c>
      <c r="F182" s="58">
        <f>SUM(F183)</f>
        <v>7000</v>
      </c>
      <c r="G182" s="58">
        <f t="shared" si="77"/>
        <v>0</v>
      </c>
      <c r="H182" s="58">
        <v>136</v>
      </c>
      <c r="I182" s="84" t="e">
        <f t="shared" si="75"/>
        <v>#DIV/0!</v>
      </c>
      <c r="J182" s="84" t="e">
        <f t="shared" si="60"/>
        <v>#DIV/0!</v>
      </c>
    </row>
    <row r="183" ht="14.45" customHeight="1" spans="1:10">
      <c r="A183" s="133" t="s">
        <v>210</v>
      </c>
      <c r="B183" s="134"/>
      <c r="C183" s="135"/>
      <c r="D183" s="142" t="s">
        <v>211</v>
      </c>
      <c r="E183" s="25">
        <f t="shared" si="77"/>
        <v>0</v>
      </c>
      <c r="F183" s="25">
        <f t="shared" si="77"/>
        <v>7000</v>
      </c>
      <c r="G183" s="25">
        <f t="shared" si="77"/>
        <v>0</v>
      </c>
      <c r="H183" s="25">
        <f t="shared" si="77"/>
        <v>135.53</v>
      </c>
      <c r="I183" s="85" t="e">
        <f t="shared" si="75"/>
        <v>#DIV/0!</v>
      </c>
      <c r="J183" s="85" t="e">
        <f t="shared" si="60"/>
        <v>#DIV/0!</v>
      </c>
    </row>
    <row r="184" ht="14.45" customHeight="1" spans="1:10">
      <c r="A184" s="143">
        <v>3</v>
      </c>
      <c r="B184" s="118"/>
      <c r="C184" s="119"/>
      <c r="D184" s="144" t="s">
        <v>74</v>
      </c>
      <c r="E184" s="28"/>
      <c r="F184" s="28">
        <f t="shared" si="77"/>
        <v>7000</v>
      </c>
      <c r="G184" s="28">
        <f t="shared" si="77"/>
        <v>0</v>
      </c>
      <c r="H184" s="28">
        <f t="shared" si="77"/>
        <v>135.53</v>
      </c>
      <c r="I184" s="86" t="e">
        <f t="shared" si="75"/>
        <v>#DIV/0!</v>
      </c>
      <c r="J184" s="86" t="e">
        <f t="shared" si="60"/>
        <v>#DIV/0!</v>
      </c>
    </row>
    <row r="185" ht="39.6" spans="1:10">
      <c r="A185" s="64">
        <v>37</v>
      </c>
      <c r="B185" s="65"/>
      <c r="C185" s="66"/>
      <c r="D185" s="409" t="s">
        <v>121</v>
      </c>
      <c r="E185" s="32">
        <f>SUM(E186)</f>
        <v>0</v>
      </c>
      <c r="F185" s="32">
        <f>SUM(F186)</f>
        <v>7000</v>
      </c>
      <c r="G185" s="32">
        <f t="shared" si="77"/>
        <v>0</v>
      </c>
      <c r="H185" s="32">
        <f t="shared" si="77"/>
        <v>135.53</v>
      </c>
      <c r="I185" s="87" t="e">
        <f t="shared" si="75"/>
        <v>#DIV/0!</v>
      </c>
      <c r="J185" s="87" t="e">
        <f t="shared" si="60"/>
        <v>#DIV/0!</v>
      </c>
    </row>
    <row r="186" ht="26.4" spans="1:10">
      <c r="A186" s="99">
        <v>372</v>
      </c>
      <c r="B186" s="100"/>
      <c r="C186" s="101"/>
      <c r="D186" s="35" t="s">
        <v>242</v>
      </c>
      <c r="E186" s="36"/>
      <c r="F186" s="36">
        <v>7000</v>
      </c>
      <c r="G186" s="36"/>
      <c r="H186" s="36">
        <v>135.53</v>
      </c>
      <c r="I186" s="88" t="e">
        <f t="shared" si="75"/>
        <v>#DIV/0!</v>
      </c>
      <c r="J186" s="88" t="e">
        <f t="shared" si="60"/>
        <v>#DIV/0!</v>
      </c>
    </row>
    <row r="187" ht="26.4" spans="1:10">
      <c r="A187" s="102">
        <v>3722</v>
      </c>
      <c r="B187" s="103"/>
      <c r="C187" s="104"/>
      <c r="D187" s="39" t="s">
        <v>256</v>
      </c>
      <c r="E187" s="40"/>
      <c r="F187" s="40">
        <v>7000</v>
      </c>
      <c r="G187" s="40"/>
      <c r="H187" s="40">
        <v>135.53</v>
      </c>
      <c r="I187" s="13" t="e">
        <f t="shared" si="75"/>
        <v>#DIV/0!</v>
      </c>
      <c r="J187" s="13" t="e">
        <f t="shared" si="60"/>
        <v>#DIV/0!</v>
      </c>
    </row>
    <row r="188" ht="23.45" customHeight="1" spans="1:12">
      <c r="A188" s="125" t="s">
        <v>257</v>
      </c>
      <c r="B188" s="126"/>
      <c r="C188" s="127"/>
      <c r="D188" s="410" t="s">
        <v>258</v>
      </c>
      <c r="E188" s="23">
        <f t="shared" ref="E188:H190" si="78">SUM(E189)</f>
        <v>0</v>
      </c>
      <c r="F188" s="23">
        <f t="shared" si="78"/>
        <v>0</v>
      </c>
      <c r="G188" s="23">
        <f t="shared" si="78"/>
        <v>0</v>
      </c>
      <c r="H188" s="23">
        <f t="shared" si="78"/>
        <v>0</v>
      </c>
      <c r="I188" s="84" t="e">
        <f t="shared" si="75"/>
        <v>#DIV/0!</v>
      </c>
      <c r="J188" s="84" t="e">
        <f t="shared" si="60"/>
        <v>#DIV/0!</v>
      </c>
      <c r="L188" s="151"/>
    </row>
    <row r="189" ht="15" customHeight="1" spans="1:10">
      <c r="A189" s="133" t="s">
        <v>210</v>
      </c>
      <c r="B189" s="134"/>
      <c r="C189" s="135"/>
      <c r="D189" s="147" t="s">
        <v>211</v>
      </c>
      <c r="E189" s="25">
        <f t="shared" si="78"/>
        <v>0</v>
      </c>
      <c r="F189" s="25">
        <f t="shared" si="78"/>
        <v>0</v>
      </c>
      <c r="G189" s="25">
        <f t="shared" si="78"/>
        <v>0</v>
      </c>
      <c r="H189" s="25">
        <f t="shared" si="78"/>
        <v>0</v>
      </c>
      <c r="I189" s="85" t="e">
        <f t="shared" si="75"/>
        <v>#DIV/0!</v>
      </c>
      <c r="J189" s="85" t="e">
        <f t="shared" si="60"/>
        <v>#DIV/0!</v>
      </c>
    </row>
    <row r="190" ht="15" customHeight="1" spans="1:10">
      <c r="A190" s="117">
        <v>3</v>
      </c>
      <c r="B190" s="118"/>
      <c r="C190" s="119"/>
      <c r="D190" s="120" t="s">
        <v>74</v>
      </c>
      <c r="E190" s="28">
        <f t="shared" si="78"/>
        <v>0</v>
      </c>
      <c r="F190" s="28">
        <f t="shared" si="78"/>
        <v>0</v>
      </c>
      <c r="G190" s="28">
        <f t="shared" si="78"/>
        <v>0</v>
      </c>
      <c r="H190" s="28">
        <f t="shared" si="78"/>
        <v>0</v>
      </c>
      <c r="I190" s="86" t="e">
        <f t="shared" si="75"/>
        <v>#DIV/0!</v>
      </c>
      <c r="J190" s="86" t="e">
        <f t="shared" si="60"/>
        <v>#DIV/0!</v>
      </c>
    </row>
    <row r="191" spans="1:10">
      <c r="A191" s="64">
        <v>32</v>
      </c>
      <c r="B191" s="65"/>
      <c r="C191" s="66"/>
      <c r="D191" s="121" t="s">
        <v>84</v>
      </c>
      <c r="E191" s="32">
        <f>SUM(E192+E195)</f>
        <v>0</v>
      </c>
      <c r="F191" s="32">
        <f t="shared" ref="F191:H191" si="79">SUM(F192+F195)</f>
        <v>0</v>
      </c>
      <c r="G191" s="32">
        <f t="shared" si="79"/>
        <v>0</v>
      </c>
      <c r="H191" s="32">
        <f t="shared" si="79"/>
        <v>0</v>
      </c>
      <c r="I191" s="87" t="e">
        <f t="shared" si="75"/>
        <v>#DIV/0!</v>
      </c>
      <c r="J191" s="87" t="e">
        <f t="shared" si="60"/>
        <v>#DIV/0!</v>
      </c>
    </row>
    <row r="192" spans="1:10">
      <c r="A192" s="148">
        <v>323</v>
      </c>
      <c r="B192" s="149"/>
      <c r="C192" s="150"/>
      <c r="D192" s="122" t="s">
        <v>97</v>
      </c>
      <c r="E192" s="93">
        <f>SUM(E193+E194)</f>
        <v>0</v>
      </c>
      <c r="F192" s="93">
        <f t="shared" ref="F192:H192" si="80">SUM(F193+F194)</f>
        <v>0</v>
      </c>
      <c r="G192" s="93">
        <f t="shared" si="80"/>
        <v>0</v>
      </c>
      <c r="H192" s="93">
        <f t="shared" si="80"/>
        <v>0</v>
      </c>
      <c r="I192" s="88" t="e">
        <f t="shared" si="75"/>
        <v>#DIV/0!</v>
      </c>
      <c r="J192" s="88" t="e">
        <f t="shared" si="60"/>
        <v>#DIV/0!</v>
      </c>
    </row>
    <row r="193" spans="1:10">
      <c r="A193" s="132">
        <v>3231</v>
      </c>
      <c r="B193" s="105"/>
      <c r="C193" s="106"/>
      <c r="D193" s="123" t="s">
        <v>231</v>
      </c>
      <c r="E193" s="40"/>
      <c r="F193" s="40"/>
      <c r="G193" s="40"/>
      <c r="H193" s="40"/>
      <c r="I193" s="13" t="e">
        <f t="shared" si="75"/>
        <v>#DIV/0!</v>
      </c>
      <c r="J193" s="13" t="e">
        <f t="shared" si="60"/>
        <v>#DIV/0!</v>
      </c>
    </row>
    <row r="194" spans="1:10">
      <c r="A194" s="132">
        <v>3239</v>
      </c>
      <c r="B194" s="105"/>
      <c r="C194" s="106"/>
      <c r="D194" s="123" t="s">
        <v>106</v>
      </c>
      <c r="E194" s="40"/>
      <c r="F194" s="40"/>
      <c r="G194" s="40"/>
      <c r="H194" s="40"/>
      <c r="I194" s="13" t="e">
        <f t="shared" si="75"/>
        <v>#DIV/0!</v>
      </c>
      <c r="J194" s="13" t="e">
        <f t="shared" si="60"/>
        <v>#DIV/0!</v>
      </c>
    </row>
    <row r="195" ht="26.4" spans="1:10">
      <c r="A195" s="74">
        <v>329</v>
      </c>
      <c r="B195" s="75"/>
      <c r="C195" s="76"/>
      <c r="D195" s="122" t="s">
        <v>108</v>
      </c>
      <c r="E195" s="36">
        <f>SUM(E196)</f>
        <v>0</v>
      </c>
      <c r="F195" s="36">
        <f t="shared" ref="F195:H195" si="81">SUM(F196)</f>
        <v>0</v>
      </c>
      <c r="G195" s="36">
        <f t="shared" si="81"/>
        <v>0</v>
      </c>
      <c r="H195" s="36">
        <f t="shared" si="81"/>
        <v>0</v>
      </c>
      <c r="I195" s="88" t="e">
        <f t="shared" si="75"/>
        <v>#DIV/0!</v>
      </c>
      <c r="J195" s="88" t="e">
        <f t="shared" si="60"/>
        <v>#DIV/0!</v>
      </c>
    </row>
    <row r="196" ht="26.4" spans="1:10">
      <c r="A196" s="132">
        <v>3299</v>
      </c>
      <c r="B196" s="105"/>
      <c r="C196" s="106"/>
      <c r="D196" s="123" t="s">
        <v>108</v>
      </c>
      <c r="E196" s="40"/>
      <c r="F196" s="40"/>
      <c r="G196" s="40"/>
      <c r="H196" s="40"/>
      <c r="I196" s="13" t="e">
        <f t="shared" si="75"/>
        <v>#DIV/0!</v>
      </c>
      <c r="J196" s="13" t="e">
        <f t="shared" si="60"/>
        <v>#DIV/0!</v>
      </c>
    </row>
    <row r="197" ht="14.45" customHeight="1" spans="1:10">
      <c r="A197" s="125" t="s">
        <v>259</v>
      </c>
      <c r="B197" s="126"/>
      <c r="C197" s="127"/>
      <c r="D197" s="152" t="s">
        <v>260</v>
      </c>
      <c r="E197" s="23">
        <f t="shared" ref="E197:H199" si="82">SUM(E198)</f>
        <v>0</v>
      </c>
      <c r="F197" s="58">
        <f t="shared" si="82"/>
        <v>2563</v>
      </c>
      <c r="G197" s="23">
        <f t="shared" si="82"/>
        <v>0</v>
      </c>
      <c r="H197" s="58">
        <f t="shared" si="82"/>
        <v>2062.5</v>
      </c>
      <c r="I197" s="84" t="e">
        <f t="shared" si="75"/>
        <v>#DIV/0!</v>
      </c>
      <c r="J197" s="84" t="e">
        <f t="shared" si="60"/>
        <v>#DIV/0!</v>
      </c>
    </row>
    <row r="198" ht="15" customHeight="1" spans="1:10">
      <c r="A198" s="129" t="s">
        <v>261</v>
      </c>
      <c r="B198" s="130"/>
      <c r="C198" s="131"/>
      <c r="D198" s="142" t="s">
        <v>211</v>
      </c>
      <c r="E198" s="25">
        <f t="shared" si="82"/>
        <v>0</v>
      </c>
      <c r="F198" s="25">
        <f>SUM(F201)</f>
        <v>2563</v>
      </c>
      <c r="G198" s="25">
        <f t="shared" si="82"/>
        <v>0</v>
      </c>
      <c r="H198" s="25">
        <f t="shared" si="82"/>
        <v>2062.5</v>
      </c>
      <c r="I198" s="85" t="e">
        <f t="shared" si="75"/>
        <v>#DIV/0!</v>
      </c>
      <c r="J198" s="85" t="e">
        <f t="shared" si="60"/>
        <v>#DIV/0!</v>
      </c>
    </row>
    <row r="199" spans="1:10">
      <c r="A199" s="153">
        <v>3</v>
      </c>
      <c r="B199" s="114"/>
      <c r="C199" s="115"/>
      <c r="D199" s="154" t="s">
        <v>74</v>
      </c>
      <c r="E199" s="28">
        <f t="shared" si="82"/>
        <v>0</v>
      </c>
      <c r="F199" s="28">
        <f t="shared" si="82"/>
        <v>0</v>
      </c>
      <c r="G199" s="28">
        <f t="shared" si="82"/>
        <v>0</v>
      </c>
      <c r="H199" s="28">
        <v>2062.5</v>
      </c>
      <c r="I199" s="86" t="e">
        <f t="shared" si="75"/>
        <v>#DIV/0!</v>
      </c>
      <c r="J199" s="86" t="e">
        <f t="shared" si="60"/>
        <v>#DIV/0!</v>
      </c>
    </row>
    <row r="200" spans="1:10">
      <c r="A200" s="64">
        <v>321</v>
      </c>
      <c r="B200" s="65"/>
      <c r="C200" s="66"/>
      <c r="D200" s="155" t="s">
        <v>84</v>
      </c>
      <c r="E200" s="32">
        <v>0</v>
      </c>
      <c r="F200" s="32">
        <v>0</v>
      </c>
      <c r="G200" s="32"/>
      <c r="H200" s="32"/>
      <c r="I200" s="87" t="e">
        <f t="shared" si="75"/>
        <v>#DIV/0!</v>
      </c>
      <c r="J200" s="87" t="e">
        <f t="shared" si="60"/>
        <v>#DIV/0!</v>
      </c>
    </row>
    <row r="201" spans="1:10">
      <c r="A201" s="99">
        <v>323</v>
      </c>
      <c r="B201" s="100"/>
      <c r="C201" s="101"/>
      <c r="D201" s="156" t="s">
        <v>97</v>
      </c>
      <c r="E201" s="36"/>
      <c r="F201" s="36">
        <v>2563</v>
      </c>
      <c r="G201" s="36"/>
      <c r="H201" s="36">
        <v>2062.5</v>
      </c>
      <c r="I201" s="88" t="e">
        <f t="shared" si="75"/>
        <v>#DIV/0!</v>
      </c>
      <c r="J201" s="88" t="e">
        <f t="shared" si="60"/>
        <v>#DIV/0!</v>
      </c>
    </row>
    <row r="202" spans="1:10">
      <c r="A202" s="102">
        <v>3235</v>
      </c>
      <c r="B202" s="103"/>
      <c r="C202" s="104"/>
      <c r="D202" s="157" t="s">
        <v>102</v>
      </c>
      <c r="E202" s="40"/>
      <c r="F202" s="40"/>
      <c r="G202" s="40"/>
      <c r="H202" s="40"/>
      <c r="I202" s="13" t="e">
        <f t="shared" si="75"/>
        <v>#DIV/0!</v>
      </c>
      <c r="J202" s="13" t="e">
        <f t="shared" si="60"/>
        <v>#DIV/0!</v>
      </c>
    </row>
    <row r="203" spans="1:10">
      <c r="A203" s="102">
        <v>422</v>
      </c>
      <c r="B203" s="103"/>
      <c r="C203" s="104"/>
      <c r="D203" s="157" t="s">
        <v>243</v>
      </c>
      <c r="E203" s="40"/>
      <c r="F203" s="40"/>
      <c r="G203" s="40"/>
      <c r="H203" s="40"/>
      <c r="I203" s="13"/>
      <c r="J203" s="13"/>
    </row>
    <row r="204" ht="25.5" customHeight="1" spans="1:10">
      <c r="A204" s="125" t="s">
        <v>262</v>
      </c>
      <c r="B204" s="126"/>
      <c r="C204" s="127"/>
      <c r="D204" s="152" t="s">
        <v>263</v>
      </c>
      <c r="E204" s="58">
        <f>SUM(E205)</f>
        <v>0</v>
      </c>
      <c r="F204" s="58">
        <f>SUM(F205)</f>
        <v>0</v>
      </c>
      <c r="G204" s="23">
        <f>SUM(G205)</f>
        <v>0</v>
      </c>
      <c r="H204" s="158">
        <f>SUM(H205)</f>
        <v>0</v>
      </c>
      <c r="I204" s="84" t="e">
        <f t="shared" ref="I204:I217" si="83">SUM(H204/E204*100)</f>
        <v>#DIV/0!</v>
      </c>
      <c r="J204" s="84" t="e">
        <f t="shared" si="60"/>
        <v>#DIV/0!</v>
      </c>
    </row>
    <row r="205" ht="25.5" customHeight="1" spans="1:10">
      <c r="A205" s="133" t="s">
        <v>239</v>
      </c>
      <c r="B205" s="134"/>
      <c r="C205" s="135"/>
      <c r="D205" s="159" t="s">
        <v>240</v>
      </c>
      <c r="E205" s="25">
        <f>SUM(E206+E210)</f>
        <v>0</v>
      </c>
      <c r="F205" s="25"/>
      <c r="G205" s="25">
        <f>SUM(G206+G210)</f>
        <v>0</v>
      </c>
      <c r="H205" s="25"/>
      <c r="I205" s="85" t="e">
        <f t="shared" si="83"/>
        <v>#DIV/0!</v>
      </c>
      <c r="J205" s="85" t="e">
        <f t="shared" si="60"/>
        <v>#DIV/0!</v>
      </c>
    </row>
    <row r="206" spans="1:10">
      <c r="A206" s="160">
        <v>3</v>
      </c>
      <c r="B206" s="161"/>
      <c r="C206" s="162"/>
      <c r="D206" s="163" t="s">
        <v>74</v>
      </c>
      <c r="E206" s="28">
        <f>SUM(E207)</f>
        <v>0</v>
      </c>
      <c r="F206" s="28">
        <f>SUM(F207)</f>
        <v>0</v>
      </c>
      <c r="G206" s="28">
        <f>SUM(G207)</f>
        <v>0</v>
      </c>
      <c r="H206" s="28">
        <f>SUM(H207)</f>
        <v>0</v>
      </c>
      <c r="I206" s="86" t="e">
        <f t="shared" si="83"/>
        <v>#DIV/0!</v>
      </c>
      <c r="J206" s="86" t="e">
        <f t="shared" si="60"/>
        <v>#DIV/0!</v>
      </c>
    </row>
    <row r="207" ht="39.6" spans="1:10">
      <c r="A207" s="164">
        <v>37</v>
      </c>
      <c r="B207" s="165"/>
      <c r="C207" s="166"/>
      <c r="D207" s="167" t="s">
        <v>121</v>
      </c>
      <c r="E207" s="32">
        <f>SUM(E208)</f>
        <v>0</v>
      </c>
      <c r="F207" s="32">
        <f t="shared" ref="F207:H207" si="84">SUM(F208)</f>
        <v>0</v>
      </c>
      <c r="G207" s="32">
        <f t="shared" si="84"/>
        <v>0</v>
      </c>
      <c r="H207" s="32">
        <f t="shared" si="84"/>
        <v>0</v>
      </c>
      <c r="I207" s="87" t="e">
        <f t="shared" si="83"/>
        <v>#DIV/0!</v>
      </c>
      <c r="J207" s="87" t="e">
        <f t="shared" si="60"/>
        <v>#DIV/0!</v>
      </c>
    </row>
    <row r="208" ht="26.4" spans="1:10">
      <c r="A208" s="168">
        <v>372</v>
      </c>
      <c r="B208" s="169"/>
      <c r="C208" s="170"/>
      <c r="D208" s="35" t="s">
        <v>242</v>
      </c>
      <c r="E208" s="36">
        <f>SUM(E209)</f>
        <v>0</v>
      </c>
      <c r="F208" s="36">
        <f t="shared" ref="F208:H208" si="85">SUM(F209)</f>
        <v>0</v>
      </c>
      <c r="G208" s="36">
        <f t="shared" si="85"/>
        <v>0</v>
      </c>
      <c r="H208" s="36">
        <f t="shared" si="85"/>
        <v>0</v>
      </c>
      <c r="I208" s="88" t="e">
        <f t="shared" si="83"/>
        <v>#DIV/0!</v>
      </c>
      <c r="J208" s="88" t="e">
        <f t="shared" si="60"/>
        <v>#DIV/0!</v>
      </c>
    </row>
    <row r="209" ht="26.4" spans="1:10">
      <c r="A209" s="171">
        <v>3722</v>
      </c>
      <c r="B209" s="172"/>
      <c r="C209" s="173"/>
      <c r="D209" s="39" t="s">
        <v>256</v>
      </c>
      <c r="E209" s="40"/>
      <c r="F209" s="40"/>
      <c r="G209" s="40"/>
      <c r="H209" s="40"/>
      <c r="I209" s="13" t="e">
        <f t="shared" si="83"/>
        <v>#DIV/0!</v>
      </c>
      <c r="J209" s="13" t="e">
        <f t="shared" si="60"/>
        <v>#DIV/0!</v>
      </c>
    </row>
    <row r="210" ht="26.4" spans="1:10">
      <c r="A210" s="160">
        <v>4</v>
      </c>
      <c r="B210" s="161"/>
      <c r="C210" s="162"/>
      <c r="D210" s="163" t="s">
        <v>126</v>
      </c>
      <c r="E210" s="28">
        <f>SUM(E211)</f>
        <v>0</v>
      </c>
      <c r="F210" s="28">
        <f t="shared" ref="F210:H212" si="86">SUM(F211)</f>
        <v>0</v>
      </c>
      <c r="G210" s="28">
        <f t="shared" si="86"/>
        <v>0</v>
      </c>
      <c r="H210" s="28">
        <f t="shared" si="86"/>
        <v>0</v>
      </c>
      <c r="I210" s="86" t="e">
        <f t="shared" si="83"/>
        <v>#DIV/0!</v>
      </c>
      <c r="J210" s="86" t="e">
        <f t="shared" si="60"/>
        <v>#DIV/0!</v>
      </c>
    </row>
    <row r="211" ht="26.4" spans="1:10">
      <c r="A211" s="164">
        <v>42</v>
      </c>
      <c r="B211" s="165"/>
      <c r="C211" s="166"/>
      <c r="D211" s="121" t="s">
        <v>127</v>
      </c>
      <c r="E211" s="32">
        <f>SUM(E212)</f>
        <v>0</v>
      </c>
      <c r="F211" s="32">
        <f t="shared" si="86"/>
        <v>0</v>
      </c>
      <c r="G211" s="32">
        <f t="shared" si="86"/>
        <v>0</v>
      </c>
      <c r="H211" s="32">
        <f t="shared" si="86"/>
        <v>0</v>
      </c>
      <c r="I211" s="87" t="e">
        <f t="shared" si="83"/>
        <v>#DIV/0!</v>
      </c>
      <c r="J211" s="87" t="e">
        <f t="shared" si="60"/>
        <v>#DIV/0!</v>
      </c>
    </row>
    <row r="212" ht="26.4" spans="1:10">
      <c r="A212" s="168">
        <v>424</v>
      </c>
      <c r="B212" s="169"/>
      <c r="C212" s="170"/>
      <c r="D212" s="122" t="s">
        <v>135</v>
      </c>
      <c r="E212" s="36">
        <f>SUM(E213)</f>
        <v>0</v>
      </c>
      <c r="F212" s="36">
        <f t="shared" si="86"/>
        <v>0</v>
      </c>
      <c r="G212" s="36">
        <f t="shared" si="86"/>
        <v>0</v>
      </c>
      <c r="H212" s="36">
        <f t="shared" si="86"/>
        <v>0</v>
      </c>
      <c r="I212" s="88" t="e">
        <f t="shared" si="83"/>
        <v>#DIV/0!</v>
      </c>
      <c r="J212" s="88" t="e">
        <f t="shared" si="60"/>
        <v>#DIV/0!</v>
      </c>
    </row>
    <row r="213" spans="1:10">
      <c r="A213" s="171">
        <v>4241</v>
      </c>
      <c r="B213" s="172"/>
      <c r="C213" s="173"/>
      <c r="D213" s="123" t="s">
        <v>136</v>
      </c>
      <c r="E213" s="40"/>
      <c r="F213" s="40"/>
      <c r="G213" s="40"/>
      <c r="H213" s="40"/>
      <c r="I213" s="13" t="e">
        <f t="shared" si="83"/>
        <v>#DIV/0!</v>
      </c>
      <c r="J213" s="13" t="e">
        <f t="shared" si="60"/>
        <v>#DIV/0!</v>
      </c>
    </row>
    <row r="214" ht="15" customHeight="1" spans="1:10">
      <c r="A214" s="125" t="s">
        <v>264</v>
      </c>
      <c r="B214" s="126"/>
      <c r="C214" s="127"/>
      <c r="D214" s="152" t="s">
        <v>265</v>
      </c>
      <c r="E214" s="58">
        <f>SUM(E215)</f>
        <v>0</v>
      </c>
      <c r="F214" s="23">
        <f>SUM(F215)</f>
        <v>4100</v>
      </c>
      <c r="G214" s="23" t="e">
        <f>SUM(G215)</f>
        <v>#REF!</v>
      </c>
      <c r="H214" s="58">
        <f>SUM(H215)</f>
        <v>0</v>
      </c>
      <c r="I214" s="84" t="e">
        <f t="shared" si="83"/>
        <v>#DIV/0!</v>
      </c>
      <c r="J214" s="84" t="e">
        <f>SUM(H214/G214*100)</f>
        <v>#REF!</v>
      </c>
    </row>
    <row r="215" ht="25.5" customHeight="1" spans="1:10">
      <c r="A215" s="133" t="s">
        <v>239</v>
      </c>
      <c r="B215" s="134"/>
      <c r="C215" s="135"/>
      <c r="D215" s="159" t="s">
        <v>240</v>
      </c>
      <c r="E215" s="25">
        <v>0</v>
      </c>
      <c r="F215" s="25">
        <f t="shared" ref="F215:H215" si="87">SUM(F216+F220)</f>
        <v>4100</v>
      </c>
      <c r="G215" s="25" t="e">
        <f t="shared" si="87"/>
        <v>#REF!</v>
      </c>
      <c r="H215" s="25">
        <f t="shared" si="87"/>
        <v>0</v>
      </c>
      <c r="I215" s="85" t="e">
        <f t="shared" si="83"/>
        <v>#DIV/0!</v>
      </c>
      <c r="J215" s="85" t="e">
        <f>SUM(H215/G215*100)</f>
        <v>#REF!</v>
      </c>
    </row>
    <row r="216" spans="1:10">
      <c r="A216" s="160">
        <v>3</v>
      </c>
      <c r="B216" s="161"/>
      <c r="C216" s="162"/>
      <c r="D216" s="163" t="s">
        <v>74</v>
      </c>
      <c r="E216" s="28">
        <v>0</v>
      </c>
      <c r="F216" s="28">
        <f>SUM(F217)</f>
        <v>0</v>
      </c>
      <c r="G216" s="28" t="e">
        <f t="shared" ref="G216:H216" si="88">SUM(G217)</f>
        <v>#REF!</v>
      </c>
      <c r="H216" s="28">
        <f t="shared" si="88"/>
        <v>0</v>
      </c>
      <c r="I216" s="86" t="e">
        <f t="shared" si="83"/>
        <v>#DIV/0!</v>
      </c>
      <c r="J216" s="86" t="e">
        <f>SUM(H216/G216*100)</f>
        <v>#REF!</v>
      </c>
    </row>
    <row r="217" spans="1:10">
      <c r="A217" s="174">
        <v>32</v>
      </c>
      <c r="B217" s="175"/>
      <c r="C217" s="176"/>
      <c r="D217" s="177" t="s">
        <v>84</v>
      </c>
      <c r="E217" s="32">
        <v>0</v>
      </c>
      <c r="F217" s="32">
        <f>SUM(F219)</f>
        <v>0</v>
      </c>
      <c r="G217" s="32" t="e">
        <f t="shared" ref="G217" si="89">SUM(J218)</f>
        <v>#REF!</v>
      </c>
      <c r="H217" s="32">
        <v>0</v>
      </c>
      <c r="I217" s="87" t="e">
        <f t="shared" si="83"/>
        <v>#DIV/0!</v>
      </c>
      <c r="J217" s="87" t="e">
        <f>SUM(H217/G217*100)</f>
        <v>#REF!</v>
      </c>
    </row>
    <row r="218" spans="1:10">
      <c r="A218" s="178">
        <v>322</v>
      </c>
      <c r="B218" s="179"/>
      <c r="C218" s="180"/>
      <c r="D218" s="121" t="s">
        <v>90</v>
      </c>
      <c r="E218" s="181">
        <v>0</v>
      </c>
      <c r="F218" s="181">
        <v>0</v>
      </c>
      <c r="G218" s="181">
        <f t="shared" ref="G218" si="90">SUM(G219)</f>
        <v>0</v>
      </c>
      <c r="H218" s="181">
        <v>0</v>
      </c>
      <c r="I218" s="88" t="e">
        <f>SUM(#REF!/H218*100)</f>
        <v>#REF!</v>
      </c>
      <c r="J218" s="88" t="e">
        <f>SUM(#REF!/G218*100)</f>
        <v>#REF!</v>
      </c>
    </row>
    <row r="219" ht="26.4" spans="1:10">
      <c r="A219" s="182">
        <v>329</v>
      </c>
      <c r="B219" s="183"/>
      <c r="C219" s="184"/>
      <c r="D219" s="185" t="s">
        <v>108</v>
      </c>
      <c r="E219" s="40">
        <v>0</v>
      </c>
      <c r="F219" s="40">
        <v>0</v>
      </c>
      <c r="G219" s="40"/>
      <c r="H219" s="40">
        <v>0</v>
      </c>
      <c r="I219" s="13" t="e">
        <f>SUM(H219/E219*100)</f>
        <v>#DIV/0!</v>
      </c>
      <c r="J219" s="13" t="e">
        <f>SUM(H219/G219*100)</f>
        <v>#DIV/0!</v>
      </c>
    </row>
    <row r="220" ht="26.4" spans="1:10">
      <c r="A220" s="160">
        <v>4</v>
      </c>
      <c r="B220" s="161"/>
      <c r="C220" s="162"/>
      <c r="D220" s="144" t="s">
        <v>126</v>
      </c>
      <c r="E220" s="28">
        <f>SUM(E221)</f>
        <v>0</v>
      </c>
      <c r="F220" s="28">
        <f t="shared" ref="F220:H220" si="91">SUM(F221)</f>
        <v>4100</v>
      </c>
      <c r="G220" s="28">
        <f t="shared" si="91"/>
        <v>0</v>
      </c>
      <c r="H220" s="28">
        <f t="shared" si="91"/>
        <v>0</v>
      </c>
      <c r="I220" s="86" t="e">
        <f>SUM(H220/E220*100)</f>
        <v>#DIV/0!</v>
      </c>
      <c r="J220" s="86" t="e">
        <f>SUM(H220/G220*100)</f>
        <v>#DIV/0!</v>
      </c>
    </row>
    <row r="221" ht="26.4" spans="1:10">
      <c r="A221" s="186">
        <v>42</v>
      </c>
      <c r="B221" s="187"/>
      <c r="C221" s="188"/>
      <c r="D221" s="121" t="s">
        <v>127</v>
      </c>
      <c r="E221" s="32">
        <f>SUM(E222+E224)</f>
        <v>0</v>
      </c>
      <c r="F221" s="32">
        <f t="shared" ref="F221:H221" si="92">SUM(F222+F224)</f>
        <v>4100</v>
      </c>
      <c r="G221" s="32">
        <f t="shared" si="92"/>
        <v>0</v>
      </c>
      <c r="H221" s="32">
        <f t="shared" si="92"/>
        <v>0</v>
      </c>
      <c r="I221" s="87" t="e">
        <f>SUM(H221/E221*100)</f>
        <v>#DIV/0!</v>
      </c>
      <c r="J221" s="87" t="e">
        <f>SUM(H221/G221*100)</f>
        <v>#DIV/0!</v>
      </c>
    </row>
    <row r="222" spans="1:10">
      <c r="A222" s="168">
        <v>422</v>
      </c>
      <c r="B222" s="169"/>
      <c r="C222" s="170"/>
      <c r="D222" s="122" t="s">
        <v>243</v>
      </c>
      <c r="E222" s="36">
        <f>SUM(E223)</f>
        <v>0</v>
      </c>
      <c r="F222" s="36">
        <f t="shared" ref="F222:H222" si="93">SUM(F223)</f>
        <v>0</v>
      </c>
      <c r="G222" s="36">
        <f t="shared" si="93"/>
        <v>0</v>
      </c>
      <c r="H222" s="36">
        <f t="shared" si="93"/>
        <v>0</v>
      </c>
      <c r="I222" s="88" t="e">
        <f>SUM(H222/E222*100)</f>
        <v>#DIV/0!</v>
      </c>
      <c r="J222" s="88" t="e">
        <f>SUM(H222/G222*100)</f>
        <v>#DIV/0!</v>
      </c>
    </row>
    <row r="223" spans="1:10">
      <c r="A223" s="171">
        <v>4221</v>
      </c>
      <c r="B223" s="172"/>
      <c r="C223" s="173"/>
      <c r="D223" s="157" t="s">
        <v>129</v>
      </c>
      <c r="E223" s="40"/>
      <c r="F223" s="40"/>
      <c r="G223" s="189"/>
      <c r="H223" s="40"/>
      <c r="I223" s="13" t="e">
        <f>SUM(H223/E223*100)</f>
        <v>#DIV/0!</v>
      </c>
      <c r="J223" s="13" t="e">
        <f>SUM(H223/G223*100)</f>
        <v>#DIV/0!</v>
      </c>
    </row>
    <row r="224" ht="26.4" spans="1:10">
      <c r="A224" s="190">
        <v>424</v>
      </c>
      <c r="B224" s="191"/>
      <c r="C224" s="192"/>
      <c r="D224" s="157" t="s">
        <v>135</v>
      </c>
      <c r="E224" s="40"/>
      <c r="F224" s="40">
        <v>4100</v>
      </c>
      <c r="G224" s="189"/>
      <c r="H224" s="40"/>
      <c r="I224" s="13"/>
      <c r="J224" s="13"/>
    </row>
    <row r="225" ht="25.5" customHeight="1" spans="1:10">
      <c r="A225" s="125" t="s">
        <v>266</v>
      </c>
      <c r="B225" s="126"/>
      <c r="C225" s="127"/>
      <c r="D225" s="152" t="s">
        <v>267</v>
      </c>
      <c r="E225" s="58">
        <f>SUM(E226+E233+E253)</f>
        <v>13669.61</v>
      </c>
      <c r="F225" s="58">
        <f t="shared" ref="F225:H225" si="94">SUM(F226+F233+F253)</f>
        <v>66128</v>
      </c>
      <c r="G225" s="58">
        <f t="shared" si="94"/>
        <v>0</v>
      </c>
      <c r="H225" s="58">
        <f t="shared" si="94"/>
        <v>32453.2</v>
      </c>
      <c r="I225" s="84">
        <f t="shared" ref="I225:I235" si="95">SUM(H225/E225*100)</f>
        <v>237.411308735216</v>
      </c>
      <c r="J225" s="84" t="e">
        <f t="shared" ref="J225:J235" si="96">SUM(H225/G225*100)</f>
        <v>#DIV/0!</v>
      </c>
    </row>
    <row r="226" ht="25.5" customHeight="1" spans="1:10">
      <c r="A226" s="133" t="s">
        <v>268</v>
      </c>
      <c r="B226" s="134"/>
      <c r="C226" s="135"/>
      <c r="D226" s="159" t="s">
        <v>269</v>
      </c>
      <c r="E226" s="25">
        <f t="shared" ref="E226:H227" si="97">SUM(E227)</f>
        <v>0</v>
      </c>
      <c r="F226" s="25">
        <f t="shared" si="97"/>
        <v>0</v>
      </c>
      <c r="G226" s="25">
        <f t="shared" si="97"/>
        <v>0</v>
      </c>
      <c r="H226" s="25">
        <f t="shared" si="97"/>
        <v>0</v>
      </c>
      <c r="I226" s="85" t="e">
        <f t="shared" si="95"/>
        <v>#DIV/0!</v>
      </c>
      <c r="J226" s="85" t="e">
        <f t="shared" si="96"/>
        <v>#DIV/0!</v>
      </c>
    </row>
    <row r="227" spans="1:10">
      <c r="A227" s="160">
        <v>3</v>
      </c>
      <c r="B227" s="161"/>
      <c r="C227" s="162"/>
      <c r="D227" s="163" t="s">
        <v>74</v>
      </c>
      <c r="E227" s="28">
        <f t="shared" si="97"/>
        <v>0</v>
      </c>
      <c r="F227" s="28">
        <f t="shared" si="97"/>
        <v>0</v>
      </c>
      <c r="G227" s="28">
        <f t="shared" si="97"/>
        <v>0</v>
      </c>
      <c r="H227" s="28">
        <f t="shared" si="97"/>
        <v>0</v>
      </c>
      <c r="I227" s="86" t="e">
        <f t="shared" si="95"/>
        <v>#DIV/0!</v>
      </c>
      <c r="J227" s="86" t="e">
        <f t="shared" si="96"/>
        <v>#DIV/0!</v>
      </c>
    </row>
    <row r="228" spans="1:10">
      <c r="A228" s="164">
        <v>32</v>
      </c>
      <c r="B228" s="165"/>
      <c r="C228" s="166"/>
      <c r="D228" s="167" t="s">
        <v>84</v>
      </c>
      <c r="E228" s="32">
        <f>SUM(E229+E231)</f>
        <v>0</v>
      </c>
      <c r="F228" s="32">
        <f t="shared" ref="F228:H228" si="98">SUM(F229+F231)</f>
        <v>0</v>
      </c>
      <c r="G228" s="32">
        <f t="shared" si="98"/>
        <v>0</v>
      </c>
      <c r="H228" s="32">
        <f t="shared" si="98"/>
        <v>0</v>
      </c>
      <c r="I228" s="87" t="e">
        <f t="shared" si="95"/>
        <v>#DIV/0!</v>
      </c>
      <c r="J228" s="87" t="e">
        <f t="shared" si="96"/>
        <v>#DIV/0!</v>
      </c>
    </row>
    <row r="229" spans="1:10">
      <c r="A229" s="168">
        <v>323</v>
      </c>
      <c r="B229" s="169"/>
      <c r="C229" s="170"/>
      <c r="D229" s="193" t="s">
        <v>97</v>
      </c>
      <c r="E229" s="36">
        <f>SUM(E230)</f>
        <v>0</v>
      </c>
      <c r="F229" s="36">
        <f t="shared" ref="F229:H229" si="99">SUM(F230)</f>
        <v>0</v>
      </c>
      <c r="G229" s="36">
        <f t="shared" si="99"/>
        <v>0</v>
      </c>
      <c r="H229" s="36">
        <f t="shared" si="99"/>
        <v>0</v>
      </c>
      <c r="I229" s="88" t="e">
        <f t="shared" si="95"/>
        <v>#DIV/0!</v>
      </c>
      <c r="J229" s="88" t="e">
        <f t="shared" si="96"/>
        <v>#DIV/0!</v>
      </c>
    </row>
    <row r="230" spans="1:10">
      <c r="A230" s="190">
        <v>3231</v>
      </c>
      <c r="B230" s="191"/>
      <c r="C230" s="192"/>
      <c r="D230" s="194" t="s">
        <v>231</v>
      </c>
      <c r="E230" s="40"/>
      <c r="F230" s="40"/>
      <c r="G230" s="189"/>
      <c r="H230" s="40"/>
      <c r="I230" s="13" t="e">
        <f t="shared" si="95"/>
        <v>#DIV/0!</v>
      </c>
      <c r="J230" s="13" t="e">
        <f t="shared" si="96"/>
        <v>#DIV/0!</v>
      </c>
    </row>
    <row r="231" ht="26.4" spans="1:10">
      <c r="A231" s="195">
        <v>329</v>
      </c>
      <c r="B231" s="196"/>
      <c r="C231" s="196"/>
      <c r="D231" s="197" t="s">
        <v>108</v>
      </c>
      <c r="E231" s="198">
        <f>SUM(E232)</f>
        <v>0</v>
      </c>
      <c r="F231" s="198">
        <f t="shared" ref="F231:H231" si="100">SUM(F232)</f>
        <v>0</v>
      </c>
      <c r="G231" s="198">
        <f t="shared" si="100"/>
        <v>0</v>
      </c>
      <c r="H231" s="198">
        <f t="shared" si="100"/>
        <v>0</v>
      </c>
      <c r="I231" s="88" t="e">
        <f t="shared" si="95"/>
        <v>#DIV/0!</v>
      </c>
      <c r="J231" s="88" t="e">
        <f t="shared" si="96"/>
        <v>#DIV/0!</v>
      </c>
    </row>
    <row r="232" ht="26.4" spans="1:10">
      <c r="A232" s="190">
        <v>3299</v>
      </c>
      <c r="B232" s="191"/>
      <c r="C232" s="192"/>
      <c r="D232" s="199" t="s">
        <v>108</v>
      </c>
      <c r="E232" s="40"/>
      <c r="F232" s="40"/>
      <c r="G232" s="189"/>
      <c r="H232" s="40"/>
      <c r="I232" s="13" t="e">
        <f t="shared" si="95"/>
        <v>#DIV/0!</v>
      </c>
      <c r="J232" s="13" t="e">
        <f t="shared" si="96"/>
        <v>#DIV/0!</v>
      </c>
    </row>
    <row r="233" ht="15" customHeight="1" spans="1:10">
      <c r="A233" s="133" t="s">
        <v>270</v>
      </c>
      <c r="B233" s="134"/>
      <c r="C233" s="135"/>
      <c r="D233" s="159" t="s">
        <v>271</v>
      </c>
      <c r="E233" s="25">
        <f>SUM(E234)</f>
        <v>13669.61</v>
      </c>
      <c r="F233" s="25">
        <f>SUM(F234+F249)</f>
        <v>66128</v>
      </c>
      <c r="G233" s="25">
        <f t="shared" ref="F233:H233" si="101">SUM(G234+G249)</f>
        <v>0</v>
      </c>
      <c r="H233" s="25">
        <f t="shared" si="101"/>
        <v>32453.2</v>
      </c>
      <c r="I233" s="85">
        <f t="shared" si="95"/>
        <v>237.411308735216</v>
      </c>
      <c r="J233" s="85" t="e">
        <f t="shared" si="96"/>
        <v>#DIV/0!</v>
      </c>
    </row>
    <row r="234" spans="1:10">
      <c r="A234" s="160">
        <v>3</v>
      </c>
      <c r="B234" s="161"/>
      <c r="C234" s="162"/>
      <c r="D234" s="144" t="s">
        <v>74</v>
      </c>
      <c r="E234" s="28">
        <f>SUM(E235+E239)</f>
        <v>13669.61</v>
      </c>
      <c r="F234" s="28">
        <f>SUM(F235+F239)</f>
        <v>66128</v>
      </c>
      <c r="G234" s="28">
        <f t="shared" ref="G234" si="102">SUM(G235)</f>
        <v>0</v>
      </c>
      <c r="H234" s="28">
        <f>SUM(H235+H239+H248)</f>
        <v>32453.2</v>
      </c>
      <c r="I234" s="86">
        <f t="shared" si="95"/>
        <v>237.411308735216</v>
      </c>
      <c r="J234" s="86" t="e">
        <f t="shared" si="96"/>
        <v>#DIV/0!</v>
      </c>
    </row>
    <row r="235" spans="1:10">
      <c r="A235" s="164">
        <v>31</v>
      </c>
      <c r="B235" s="165"/>
      <c r="C235" s="166"/>
      <c r="D235" s="177" t="s">
        <v>75</v>
      </c>
      <c r="E235" s="32">
        <f>SUM(E236:E238)</f>
        <v>13009.61</v>
      </c>
      <c r="F235" s="32">
        <f>SUM(F236:F238)</f>
        <v>31388</v>
      </c>
      <c r="G235" s="32">
        <f t="shared" ref="G235" si="103">SUM(G240+G242+G245)</f>
        <v>0</v>
      </c>
      <c r="H235" s="32">
        <f>SUM(H236:H238)</f>
        <v>13040.24</v>
      </c>
      <c r="I235" s="87">
        <f t="shared" si="95"/>
        <v>100.235441339133</v>
      </c>
      <c r="J235" s="87" t="e">
        <f t="shared" si="96"/>
        <v>#DIV/0!</v>
      </c>
    </row>
    <row r="236" spans="1:10">
      <c r="A236" s="164">
        <v>311</v>
      </c>
      <c r="B236" s="165"/>
      <c r="C236" s="166"/>
      <c r="D236" s="177" t="s">
        <v>272</v>
      </c>
      <c r="E236" s="32">
        <v>11081.22</v>
      </c>
      <c r="F236" s="32">
        <v>26256</v>
      </c>
      <c r="G236" s="32"/>
      <c r="H236" s="32">
        <v>10849.99</v>
      </c>
      <c r="I236" s="87"/>
      <c r="J236" s="87"/>
    </row>
    <row r="237" spans="1:10">
      <c r="A237" s="164">
        <v>312</v>
      </c>
      <c r="B237" s="165"/>
      <c r="C237" s="166"/>
      <c r="D237" s="177" t="s">
        <v>80</v>
      </c>
      <c r="E237" s="32">
        <v>100</v>
      </c>
      <c r="F237" s="32">
        <v>800</v>
      </c>
      <c r="G237" s="32"/>
      <c r="H237" s="32">
        <v>400</v>
      </c>
      <c r="I237" s="87"/>
      <c r="J237" s="87"/>
    </row>
    <row r="238" spans="1:10">
      <c r="A238" s="164">
        <v>313</v>
      </c>
      <c r="B238" s="165"/>
      <c r="C238" s="166"/>
      <c r="D238" s="177" t="s">
        <v>81</v>
      </c>
      <c r="E238" s="32">
        <v>1828.39</v>
      </c>
      <c r="F238" s="32">
        <v>4332</v>
      </c>
      <c r="G238" s="32"/>
      <c r="H238" s="32">
        <v>1790.25</v>
      </c>
      <c r="I238" s="87"/>
      <c r="J238" s="87"/>
    </row>
    <row r="239" spans="1:10">
      <c r="A239" s="164">
        <v>32</v>
      </c>
      <c r="B239" s="165"/>
      <c r="C239" s="166"/>
      <c r="D239" s="177" t="s">
        <v>273</v>
      </c>
      <c r="E239" s="32">
        <v>660</v>
      </c>
      <c r="F239" s="32">
        <f>SUM(F240+F242+F245+F247)</f>
        <v>34740</v>
      </c>
      <c r="G239" s="32"/>
      <c r="H239" s="32">
        <f>SUM(H240+H242+H245+H247)</f>
        <v>7719.96</v>
      </c>
      <c r="I239" s="87"/>
      <c r="J239" s="87"/>
    </row>
    <row r="240" spans="1:10">
      <c r="A240" s="168">
        <v>321</v>
      </c>
      <c r="B240" s="169"/>
      <c r="C240" s="170"/>
      <c r="D240" s="193" t="s">
        <v>85</v>
      </c>
      <c r="E240" s="36">
        <f>SUM(E241)</f>
        <v>0</v>
      </c>
      <c r="F240" s="36">
        <v>8000</v>
      </c>
      <c r="G240" s="36">
        <f t="shared" ref="G240:H240" si="104">SUM(G241)</f>
        <v>0</v>
      </c>
      <c r="H240" s="36">
        <v>194.78</v>
      </c>
      <c r="I240" s="88" t="e">
        <f t="shared" ref="I240:I246" si="105">SUM(H240/E240*100)</f>
        <v>#DIV/0!</v>
      </c>
      <c r="J240" s="88" t="e">
        <f t="shared" ref="J240:J246" si="106">SUM(H240/G240*100)</f>
        <v>#DIV/0!</v>
      </c>
    </row>
    <row r="241" spans="1:10">
      <c r="A241" s="190">
        <v>3211</v>
      </c>
      <c r="B241" s="191"/>
      <c r="C241" s="192"/>
      <c r="D241" s="185" t="s">
        <v>86</v>
      </c>
      <c r="E241" s="40">
        <v>0</v>
      </c>
      <c r="F241" s="40"/>
      <c r="G241" s="189"/>
      <c r="H241" s="40">
        <v>0</v>
      </c>
      <c r="I241" s="13" t="e">
        <f t="shared" si="105"/>
        <v>#DIV/0!</v>
      </c>
      <c r="J241" s="13" t="e">
        <f t="shared" si="106"/>
        <v>#DIV/0!</v>
      </c>
    </row>
    <row r="242" spans="1:10">
      <c r="A242" s="195">
        <v>322</v>
      </c>
      <c r="B242" s="196"/>
      <c r="C242" s="200"/>
      <c r="D242" s="193" t="s">
        <v>90</v>
      </c>
      <c r="E242" s="36">
        <v>0</v>
      </c>
      <c r="F242" s="36">
        <v>7800</v>
      </c>
      <c r="G242" s="36">
        <f t="shared" ref="G242" si="107">SUM(G243+G244)</f>
        <v>0</v>
      </c>
      <c r="H242" s="36">
        <v>2145.18</v>
      </c>
      <c r="I242" s="88" t="e">
        <f t="shared" si="105"/>
        <v>#DIV/0!</v>
      </c>
      <c r="J242" s="88" t="e">
        <f t="shared" si="106"/>
        <v>#DIV/0!</v>
      </c>
    </row>
    <row r="243" ht="26.4" spans="1:10">
      <c r="A243" s="190">
        <v>3221</v>
      </c>
      <c r="B243" s="191"/>
      <c r="C243" s="192"/>
      <c r="D243" s="185" t="s">
        <v>229</v>
      </c>
      <c r="E243" s="40">
        <v>0</v>
      </c>
      <c r="F243" s="40"/>
      <c r="G243" s="189"/>
      <c r="H243" s="40"/>
      <c r="I243" s="13" t="e">
        <f t="shared" si="105"/>
        <v>#DIV/0!</v>
      </c>
      <c r="J243" s="13" t="e">
        <f t="shared" si="106"/>
        <v>#DIV/0!</v>
      </c>
    </row>
    <row r="244" spans="1:10">
      <c r="A244" s="190">
        <v>3225</v>
      </c>
      <c r="B244" s="191"/>
      <c r="C244" s="192"/>
      <c r="D244" s="185" t="s">
        <v>230</v>
      </c>
      <c r="E244" s="40">
        <v>0</v>
      </c>
      <c r="F244" s="40"/>
      <c r="G244" s="189"/>
      <c r="H244" s="40">
        <v>0</v>
      </c>
      <c r="I244" s="13" t="e">
        <f t="shared" si="105"/>
        <v>#DIV/0!</v>
      </c>
      <c r="J244" s="13" t="e">
        <f t="shared" si="106"/>
        <v>#DIV/0!</v>
      </c>
    </row>
    <row r="245" spans="1:10">
      <c r="A245" s="195">
        <v>323</v>
      </c>
      <c r="B245" s="196"/>
      <c r="C245" s="200"/>
      <c r="D245" s="193" t="s">
        <v>97</v>
      </c>
      <c r="E245" s="36">
        <v>0</v>
      </c>
      <c r="F245" s="36">
        <v>9460</v>
      </c>
      <c r="G245" s="36">
        <f t="shared" ref="G245:H245" si="108">SUM(G246)</f>
        <v>0</v>
      </c>
      <c r="H245" s="36">
        <f t="shared" si="108"/>
        <v>0</v>
      </c>
      <c r="I245" s="88" t="e">
        <f t="shared" si="105"/>
        <v>#DIV/0!</v>
      </c>
      <c r="J245" s="88" t="e">
        <f t="shared" si="106"/>
        <v>#DIV/0!</v>
      </c>
    </row>
    <row r="246" spans="1:10">
      <c r="A246" s="190">
        <v>3239</v>
      </c>
      <c r="B246" s="191"/>
      <c r="C246" s="192"/>
      <c r="D246" s="185" t="s">
        <v>106</v>
      </c>
      <c r="E246" s="40">
        <v>0</v>
      </c>
      <c r="F246" s="40"/>
      <c r="G246" s="189"/>
      <c r="H246" s="40"/>
      <c r="I246" s="13" t="e">
        <f t="shared" si="105"/>
        <v>#DIV/0!</v>
      </c>
      <c r="J246" s="13" t="e">
        <f t="shared" si="106"/>
        <v>#DIV/0!</v>
      </c>
    </row>
    <row r="247" ht="26.4" spans="1:10">
      <c r="A247" s="190">
        <v>329</v>
      </c>
      <c r="B247" s="191"/>
      <c r="C247" s="192"/>
      <c r="D247" s="185" t="s">
        <v>108</v>
      </c>
      <c r="E247" s="40">
        <v>660</v>
      </c>
      <c r="F247" s="40">
        <v>9480</v>
      </c>
      <c r="G247" s="189"/>
      <c r="H247" s="40">
        <v>5380</v>
      </c>
      <c r="I247" s="13"/>
      <c r="J247" s="13"/>
    </row>
    <row r="248" ht="26.4" spans="1:10">
      <c r="A248" s="201">
        <v>329</v>
      </c>
      <c r="B248" s="202"/>
      <c r="C248" s="203"/>
      <c r="D248" s="144" t="s">
        <v>108</v>
      </c>
      <c r="E248" s="28"/>
      <c r="F248" s="28"/>
      <c r="G248" s="28"/>
      <c r="H248" s="28">
        <v>11693</v>
      </c>
      <c r="I248" s="86"/>
      <c r="J248" s="86"/>
    </row>
    <row r="249" ht="26.4" spans="1:10">
      <c r="A249" s="160">
        <v>4</v>
      </c>
      <c r="B249" s="161"/>
      <c r="C249" s="162"/>
      <c r="D249" s="163" t="s">
        <v>126</v>
      </c>
      <c r="E249" s="28">
        <f>SUM(E250)</f>
        <v>0</v>
      </c>
      <c r="F249" s="28">
        <f t="shared" ref="F249:H251" si="109">SUM(F250)</f>
        <v>0</v>
      </c>
      <c r="G249" s="28">
        <f t="shared" si="109"/>
        <v>0</v>
      </c>
      <c r="H249" s="28">
        <f t="shared" si="109"/>
        <v>0</v>
      </c>
      <c r="I249" s="86" t="e">
        <f t="shared" ref="I249:I260" si="110">SUM(H249/E249*100)</f>
        <v>#DIV/0!</v>
      </c>
      <c r="J249" s="86" t="e">
        <f t="shared" ref="J249:J284" si="111">SUM(H249/G249*100)</f>
        <v>#DIV/0!</v>
      </c>
    </row>
    <row r="250" ht="26.4" spans="1:10">
      <c r="A250" s="164">
        <v>42</v>
      </c>
      <c r="B250" s="165"/>
      <c r="C250" s="166"/>
      <c r="D250" s="121" t="s">
        <v>127</v>
      </c>
      <c r="E250" s="32">
        <f>SUM(E251)</f>
        <v>0</v>
      </c>
      <c r="F250" s="32">
        <f t="shared" si="109"/>
        <v>0</v>
      </c>
      <c r="G250" s="32">
        <f t="shared" si="109"/>
        <v>0</v>
      </c>
      <c r="H250" s="32">
        <f t="shared" si="109"/>
        <v>0</v>
      </c>
      <c r="I250" s="87" t="e">
        <f t="shared" si="110"/>
        <v>#DIV/0!</v>
      </c>
      <c r="J250" s="87" t="e">
        <f t="shared" si="111"/>
        <v>#DIV/0!</v>
      </c>
    </row>
    <row r="251" spans="1:10">
      <c r="A251" s="168">
        <v>422</v>
      </c>
      <c r="B251" s="169"/>
      <c r="C251" s="170"/>
      <c r="D251" s="156" t="s">
        <v>243</v>
      </c>
      <c r="E251" s="36"/>
      <c r="F251" s="36">
        <v>0</v>
      </c>
      <c r="G251" s="36">
        <f t="shared" si="109"/>
        <v>0</v>
      </c>
      <c r="H251" s="36"/>
      <c r="I251" s="88" t="e">
        <f t="shared" si="110"/>
        <v>#DIV/0!</v>
      </c>
      <c r="J251" s="88" t="e">
        <f t="shared" si="111"/>
        <v>#DIV/0!</v>
      </c>
    </row>
    <row r="252" spans="1:10">
      <c r="A252" s="171">
        <v>4221</v>
      </c>
      <c r="B252" s="172"/>
      <c r="C252" s="173"/>
      <c r="D252" s="157" t="s">
        <v>129</v>
      </c>
      <c r="E252" s="40"/>
      <c r="F252" s="40"/>
      <c r="G252" s="189"/>
      <c r="H252" s="40"/>
      <c r="I252" s="13" t="e">
        <f t="shared" si="110"/>
        <v>#DIV/0!</v>
      </c>
      <c r="J252" s="13" t="e">
        <f t="shared" si="111"/>
        <v>#DIV/0!</v>
      </c>
    </row>
    <row r="253" ht="25.5" customHeight="1" spans="1:10">
      <c r="A253" s="133" t="s">
        <v>274</v>
      </c>
      <c r="B253" s="134"/>
      <c r="C253" s="135"/>
      <c r="D253" s="159" t="s">
        <v>275</v>
      </c>
      <c r="E253" s="25">
        <f>SUM(E254+E263)</f>
        <v>0</v>
      </c>
      <c r="F253" s="25">
        <f t="shared" ref="F253:H253" si="112">SUM(F254+F263)</f>
        <v>0</v>
      </c>
      <c r="G253" s="25">
        <f t="shared" si="112"/>
        <v>0</v>
      </c>
      <c r="H253" s="25">
        <f t="shared" si="112"/>
        <v>0</v>
      </c>
      <c r="I253" s="85" t="e">
        <f t="shared" si="110"/>
        <v>#DIV/0!</v>
      </c>
      <c r="J253" s="85" t="e">
        <f t="shared" si="111"/>
        <v>#DIV/0!</v>
      </c>
    </row>
    <row r="254" spans="1:10">
      <c r="A254" s="160">
        <v>3</v>
      </c>
      <c r="B254" s="161"/>
      <c r="C254" s="162"/>
      <c r="D254" s="144" t="s">
        <v>74</v>
      </c>
      <c r="E254" s="28">
        <f>SUM(E255)</f>
        <v>0</v>
      </c>
      <c r="F254" s="28">
        <f t="shared" ref="F254:H254" si="113">SUM(F255)</f>
        <v>0</v>
      </c>
      <c r="G254" s="28">
        <f t="shared" si="113"/>
        <v>0</v>
      </c>
      <c r="H254" s="28">
        <f t="shared" si="113"/>
        <v>0</v>
      </c>
      <c r="I254" s="86" t="e">
        <f t="shared" si="110"/>
        <v>#DIV/0!</v>
      </c>
      <c r="J254" s="86" t="e">
        <f t="shared" si="111"/>
        <v>#DIV/0!</v>
      </c>
    </row>
    <row r="255" spans="1:10">
      <c r="A255" s="164">
        <v>32</v>
      </c>
      <c r="B255" s="165"/>
      <c r="C255" s="166"/>
      <c r="D255" s="177" t="s">
        <v>84</v>
      </c>
      <c r="E255" s="32">
        <f>SUM(E256+E258+E260)</f>
        <v>0</v>
      </c>
      <c r="F255" s="32">
        <f t="shared" ref="F255:H255" si="114">SUM(F256+F258+F260)</f>
        <v>0</v>
      </c>
      <c r="G255" s="32">
        <f t="shared" si="114"/>
        <v>0</v>
      </c>
      <c r="H255" s="32">
        <f t="shared" si="114"/>
        <v>0</v>
      </c>
      <c r="I255" s="87" t="e">
        <f t="shared" si="110"/>
        <v>#DIV/0!</v>
      </c>
      <c r="J255" s="87" t="e">
        <f t="shared" si="111"/>
        <v>#DIV/0!</v>
      </c>
    </row>
    <row r="256" spans="1:10">
      <c r="A256" s="168">
        <v>321</v>
      </c>
      <c r="B256" s="169"/>
      <c r="C256" s="170"/>
      <c r="D256" s="193" t="s">
        <v>85</v>
      </c>
      <c r="E256" s="36">
        <f>SUM(E257)</f>
        <v>0</v>
      </c>
      <c r="F256" s="36">
        <f t="shared" ref="F256:H256" si="115">SUM(F257)</f>
        <v>0</v>
      </c>
      <c r="G256" s="36">
        <f t="shared" si="115"/>
        <v>0</v>
      </c>
      <c r="H256" s="36">
        <f t="shared" si="115"/>
        <v>0</v>
      </c>
      <c r="I256" s="88" t="e">
        <f t="shared" si="110"/>
        <v>#DIV/0!</v>
      </c>
      <c r="J256" s="88" t="e">
        <f t="shared" si="111"/>
        <v>#DIV/0!</v>
      </c>
    </row>
    <row r="257" spans="1:10">
      <c r="A257" s="190">
        <v>3211</v>
      </c>
      <c r="B257" s="191"/>
      <c r="C257" s="192"/>
      <c r="D257" s="185" t="s">
        <v>86</v>
      </c>
      <c r="E257" s="40"/>
      <c r="F257" s="40"/>
      <c r="G257" s="189"/>
      <c r="H257" s="40"/>
      <c r="I257" s="13" t="e">
        <f t="shared" si="110"/>
        <v>#DIV/0!</v>
      </c>
      <c r="J257" s="13" t="e">
        <f t="shared" si="111"/>
        <v>#DIV/0!</v>
      </c>
    </row>
    <row r="258" spans="1:10">
      <c r="A258" s="195">
        <v>322</v>
      </c>
      <c r="B258" s="196"/>
      <c r="C258" s="200"/>
      <c r="D258" s="193" t="s">
        <v>90</v>
      </c>
      <c r="E258" s="36">
        <f>SUM(E259+E260)</f>
        <v>0</v>
      </c>
      <c r="F258" s="36">
        <f t="shared" ref="F258:H258" si="116">SUM(F259+F260)</f>
        <v>0</v>
      </c>
      <c r="G258" s="36">
        <f t="shared" si="116"/>
        <v>0</v>
      </c>
      <c r="H258" s="36">
        <f t="shared" si="116"/>
        <v>0</v>
      </c>
      <c r="I258" s="88" t="e">
        <f t="shared" si="110"/>
        <v>#DIV/0!</v>
      </c>
      <c r="J258" s="88" t="e">
        <f t="shared" si="111"/>
        <v>#DIV/0!</v>
      </c>
    </row>
    <row r="259" ht="26.4" spans="1:10">
      <c r="A259" s="190">
        <v>3221</v>
      </c>
      <c r="B259" s="191"/>
      <c r="C259" s="192"/>
      <c r="D259" s="185" t="s">
        <v>229</v>
      </c>
      <c r="E259" s="40"/>
      <c r="F259" s="40"/>
      <c r="G259" s="189"/>
      <c r="H259" s="40"/>
      <c r="I259" s="13" t="e">
        <f t="shared" si="110"/>
        <v>#DIV/0!</v>
      </c>
      <c r="J259" s="13" t="e">
        <f t="shared" si="111"/>
        <v>#DIV/0!</v>
      </c>
    </row>
    <row r="260" spans="1:10">
      <c r="A260" s="190">
        <v>3225</v>
      </c>
      <c r="B260" s="191"/>
      <c r="C260" s="192"/>
      <c r="D260" s="185" t="s">
        <v>230</v>
      </c>
      <c r="E260" s="40"/>
      <c r="F260" s="40"/>
      <c r="G260" s="189"/>
      <c r="H260" s="40"/>
      <c r="I260" s="13" t="e">
        <f t="shared" si="110"/>
        <v>#DIV/0!</v>
      </c>
      <c r="J260" s="13" t="e">
        <f t="shared" si="111"/>
        <v>#DIV/0!</v>
      </c>
    </row>
    <row r="261" spans="1:10">
      <c r="A261" s="195">
        <v>323</v>
      </c>
      <c r="B261" s="196"/>
      <c r="C261" s="200"/>
      <c r="D261" s="193" t="s">
        <v>97</v>
      </c>
      <c r="E261" s="204">
        <f>SUM(E262)</f>
        <v>0</v>
      </c>
      <c r="F261" s="204">
        <f t="shared" ref="F261:H261" si="117">SUM(F262)</f>
        <v>0</v>
      </c>
      <c r="G261" s="204">
        <f t="shared" si="117"/>
        <v>0</v>
      </c>
      <c r="H261" s="204">
        <f t="shared" si="117"/>
        <v>0</v>
      </c>
      <c r="I261" s="88" t="e">
        <f>SUM(H261/F261*100)</f>
        <v>#DIV/0!</v>
      </c>
      <c r="J261" s="88" t="e">
        <f t="shared" si="111"/>
        <v>#DIV/0!</v>
      </c>
    </row>
    <row r="262" spans="1:10">
      <c r="A262" s="190">
        <v>3239</v>
      </c>
      <c r="B262" s="191"/>
      <c r="C262" s="192"/>
      <c r="D262" s="185" t="s">
        <v>106</v>
      </c>
      <c r="E262" s="40"/>
      <c r="F262" s="40"/>
      <c r="G262" s="189"/>
      <c r="H262" s="40"/>
      <c r="I262" s="13" t="e">
        <f t="shared" ref="I262:I295" si="118">SUM(H262/E262*100)</f>
        <v>#DIV/0!</v>
      </c>
      <c r="J262" s="13" t="e">
        <f t="shared" si="111"/>
        <v>#DIV/0!</v>
      </c>
    </row>
    <row r="263" ht="26.4" spans="1:10">
      <c r="A263" s="160">
        <v>4</v>
      </c>
      <c r="B263" s="161"/>
      <c r="C263" s="162"/>
      <c r="D263" s="163" t="s">
        <v>126</v>
      </c>
      <c r="E263" s="28">
        <f>SUM(E264)</f>
        <v>0</v>
      </c>
      <c r="F263" s="28">
        <f t="shared" ref="F263:H265" si="119">SUM(F264)</f>
        <v>0</v>
      </c>
      <c r="G263" s="28">
        <f t="shared" si="119"/>
        <v>0</v>
      </c>
      <c r="H263" s="28">
        <f t="shared" si="119"/>
        <v>0</v>
      </c>
      <c r="I263" s="86" t="e">
        <f t="shared" si="118"/>
        <v>#DIV/0!</v>
      </c>
      <c r="J263" s="86" t="e">
        <f t="shared" si="111"/>
        <v>#DIV/0!</v>
      </c>
    </row>
    <row r="264" ht="26.4" spans="1:10">
      <c r="A264" s="164">
        <v>42</v>
      </c>
      <c r="B264" s="165"/>
      <c r="C264" s="166"/>
      <c r="D264" s="121" t="s">
        <v>127</v>
      </c>
      <c r="E264" s="32">
        <f>SUM(E265)</f>
        <v>0</v>
      </c>
      <c r="F264" s="32">
        <f t="shared" si="119"/>
        <v>0</v>
      </c>
      <c r="G264" s="32">
        <f t="shared" si="119"/>
        <v>0</v>
      </c>
      <c r="H264" s="32">
        <f t="shared" si="119"/>
        <v>0</v>
      </c>
      <c r="I264" s="87" t="e">
        <f t="shared" si="118"/>
        <v>#DIV/0!</v>
      </c>
      <c r="J264" s="87" t="e">
        <f t="shared" si="111"/>
        <v>#DIV/0!</v>
      </c>
    </row>
    <row r="265" spans="1:10">
      <c r="A265" s="168">
        <v>422</v>
      </c>
      <c r="B265" s="169"/>
      <c r="C265" s="170"/>
      <c r="D265" s="156" t="s">
        <v>243</v>
      </c>
      <c r="E265" s="36">
        <f>SUM(E266)</f>
        <v>0</v>
      </c>
      <c r="F265" s="36">
        <f t="shared" si="119"/>
        <v>0</v>
      </c>
      <c r="G265" s="36">
        <f t="shared" si="119"/>
        <v>0</v>
      </c>
      <c r="H265" s="36">
        <f t="shared" si="119"/>
        <v>0</v>
      </c>
      <c r="I265" s="88" t="e">
        <f t="shared" si="118"/>
        <v>#DIV/0!</v>
      </c>
      <c r="J265" s="88" t="e">
        <f t="shared" si="111"/>
        <v>#DIV/0!</v>
      </c>
    </row>
    <row r="266" spans="1:10">
      <c r="A266" s="171">
        <v>4221</v>
      </c>
      <c r="B266" s="172"/>
      <c r="C266" s="173"/>
      <c r="D266" s="157" t="s">
        <v>129</v>
      </c>
      <c r="E266" s="40"/>
      <c r="F266" s="40"/>
      <c r="G266" s="189"/>
      <c r="H266" s="40"/>
      <c r="I266" s="13" t="e">
        <f t="shared" si="118"/>
        <v>#DIV/0!</v>
      </c>
      <c r="J266" s="13" t="e">
        <f t="shared" si="111"/>
        <v>#DIV/0!</v>
      </c>
    </row>
    <row r="267" ht="25.5" customHeight="1" spans="1:10">
      <c r="A267" s="125" t="s">
        <v>276</v>
      </c>
      <c r="B267" s="126"/>
      <c r="C267" s="127"/>
      <c r="D267" s="152" t="s">
        <v>277</v>
      </c>
      <c r="E267" s="23">
        <f>SUM(E268+E281+E296)</f>
        <v>0</v>
      </c>
      <c r="F267" s="23">
        <f>SUM(F268+F281+F296)</f>
        <v>0</v>
      </c>
      <c r="G267" s="23">
        <f t="shared" ref="G267:H267" si="120">SUM(G268+G281)</f>
        <v>0</v>
      </c>
      <c r="H267" s="23">
        <f t="shared" si="120"/>
        <v>0</v>
      </c>
      <c r="I267" s="84" t="e">
        <f t="shared" si="118"/>
        <v>#DIV/0!</v>
      </c>
      <c r="J267" s="84" t="e">
        <f t="shared" si="111"/>
        <v>#DIV/0!</v>
      </c>
    </row>
    <row r="268" ht="25.5" customHeight="1" spans="1:12">
      <c r="A268" s="133" t="s">
        <v>278</v>
      </c>
      <c r="B268" s="134"/>
      <c r="C268" s="135"/>
      <c r="D268" s="159" t="s">
        <v>279</v>
      </c>
      <c r="E268" s="25">
        <f>SUM(E269)</f>
        <v>0</v>
      </c>
      <c r="F268" s="25">
        <f t="shared" ref="F268:H268" si="121">SUM(F269)</f>
        <v>0</v>
      </c>
      <c r="G268" s="25">
        <f t="shared" si="121"/>
        <v>0</v>
      </c>
      <c r="H268" s="25">
        <f t="shared" si="121"/>
        <v>0</v>
      </c>
      <c r="I268" s="85" t="e">
        <f t="shared" si="118"/>
        <v>#DIV/0!</v>
      </c>
      <c r="J268" s="85" t="e">
        <f t="shared" si="111"/>
        <v>#DIV/0!</v>
      </c>
      <c r="L268" s="3"/>
    </row>
    <row r="269" spans="1:10">
      <c r="A269" s="160">
        <v>3</v>
      </c>
      <c r="B269" s="161"/>
      <c r="C269" s="162"/>
      <c r="D269" s="144" t="s">
        <v>74</v>
      </c>
      <c r="E269" s="28">
        <f>SUM(E270+E278)</f>
        <v>0</v>
      </c>
      <c r="F269" s="28">
        <f t="shared" ref="F269:H269" si="122">SUM(F270+F278)</f>
        <v>0</v>
      </c>
      <c r="G269" s="28">
        <f t="shared" si="122"/>
        <v>0</v>
      </c>
      <c r="H269" s="28">
        <f t="shared" si="122"/>
        <v>0</v>
      </c>
      <c r="I269" s="86" t="e">
        <f t="shared" si="118"/>
        <v>#DIV/0!</v>
      </c>
      <c r="J269" s="86" t="e">
        <f t="shared" si="111"/>
        <v>#DIV/0!</v>
      </c>
    </row>
    <row r="270" spans="1:10">
      <c r="A270" s="164">
        <v>32</v>
      </c>
      <c r="B270" s="165"/>
      <c r="C270" s="166"/>
      <c r="D270" s="177" t="s">
        <v>84</v>
      </c>
      <c r="E270" s="32">
        <f>SUM(E271+E273+E276)</f>
        <v>0</v>
      </c>
      <c r="F270" s="32">
        <f t="shared" ref="F270:H270" si="123">SUM(F271+F273+F276)</f>
        <v>0</v>
      </c>
      <c r="G270" s="32">
        <f t="shared" si="123"/>
        <v>0</v>
      </c>
      <c r="H270" s="32">
        <f t="shared" si="123"/>
        <v>0</v>
      </c>
      <c r="I270" s="87" t="e">
        <f t="shared" si="118"/>
        <v>#DIV/0!</v>
      </c>
      <c r="J270" s="87" t="e">
        <f t="shared" si="111"/>
        <v>#DIV/0!</v>
      </c>
    </row>
    <row r="271" spans="1:10">
      <c r="A271" s="168">
        <v>321</v>
      </c>
      <c r="B271" s="169"/>
      <c r="C271" s="170"/>
      <c r="D271" s="193" t="s">
        <v>85</v>
      </c>
      <c r="E271" s="36">
        <f>SUM(E272)</f>
        <v>0</v>
      </c>
      <c r="F271" s="36">
        <f t="shared" ref="F271:H271" si="124">SUM(F272)</f>
        <v>0</v>
      </c>
      <c r="G271" s="36">
        <f t="shared" si="124"/>
        <v>0</v>
      </c>
      <c r="H271" s="36">
        <f t="shared" si="124"/>
        <v>0</v>
      </c>
      <c r="I271" s="88" t="e">
        <f t="shared" si="118"/>
        <v>#DIV/0!</v>
      </c>
      <c r="J271" s="88" t="e">
        <f t="shared" si="111"/>
        <v>#DIV/0!</v>
      </c>
    </row>
    <row r="272" spans="1:10">
      <c r="A272" s="190">
        <v>3211</v>
      </c>
      <c r="B272" s="191"/>
      <c r="C272" s="192"/>
      <c r="D272" s="185" t="s">
        <v>86</v>
      </c>
      <c r="E272" s="40"/>
      <c r="F272" s="40"/>
      <c r="G272" s="189"/>
      <c r="H272" s="40"/>
      <c r="I272" s="13" t="e">
        <f t="shared" si="118"/>
        <v>#DIV/0!</v>
      </c>
      <c r="J272" s="13" t="e">
        <f t="shared" si="111"/>
        <v>#DIV/0!</v>
      </c>
    </row>
    <row r="273" spans="1:10">
      <c r="A273" s="195">
        <v>322</v>
      </c>
      <c r="B273" s="196"/>
      <c r="C273" s="200"/>
      <c r="D273" s="193" t="s">
        <v>90</v>
      </c>
      <c r="E273" s="36">
        <f>SUM(E274+E275)</f>
        <v>0</v>
      </c>
      <c r="F273" s="36">
        <f t="shared" ref="F273:H273" si="125">SUM(F274+F275)</f>
        <v>0</v>
      </c>
      <c r="G273" s="36">
        <f t="shared" si="125"/>
        <v>0</v>
      </c>
      <c r="H273" s="36">
        <f t="shared" si="125"/>
        <v>0</v>
      </c>
      <c r="I273" s="88" t="e">
        <f t="shared" si="118"/>
        <v>#DIV/0!</v>
      </c>
      <c r="J273" s="88" t="e">
        <f t="shared" si="111"/>
        <v>#DIV/0!</v>
      </c>
    </row>
    <row r="274" ht="26.4" spans="1:10">
      <c r="A274" s="190">
        <v>3221</v>
      </c>
      <c r="B274" s="191"/>
      <c r="C274" s="192"/>
      <c r="D274" s="185" t="s">
        <v>229</v>
      </c>
      <c r="E274" s="40"/>
      <c r="F274" s="40"/>
      <c r="G274" s="189"/>
      <c r="H274" s="40"/>
      <c r="I274" s="13" t="e">
        <f t="shared" si="118"/>
        <v>#DIV/0!</v>
      </c>
      <c r="J274" s="13" t="e">
        <f t="shared" si="111"/>
        <v>#DIV/0!</v>
      </c>
    </row>
    <row r="275" spans="1:10">
      <c r="A275" s="190">
        <v>3225</v>
      </c>
      <c r="B275" s="191"/>
      <c r="C275" s="192"/>
      <c r="D275" s="185" t="s">
        <v>230</v>
      </c>
      <c r="E275" s="40"/>
      <c r="F275" s="40"/>
      <c r="G275" s="189"/>
      <c r="H275" s="40"/>
      <c r="I275" s="13" t="e">
        <f t="shared" si="118"/>
        <v>#DIV/0!</v>
      </c>
      <c r="J275" s="13" t="e">
        <f t="shared" si="111"/>
        <v>#DIV/0!</v>
      </c>
    </row>
    <row r="276" spans="1:10">
      <c r="A276" s="195">
        <v>323</v>
      </c>
      <c r="B276" s="196"/>
      <c r="C276" s="200"/>
      <c r="D276" s="193" t="s">
        <v>97</v>
      </c>
      <c r="E276" s="36">
        <f>SUM(E277)</f>
        <v>0</v>
      </c>
      <c r="F276" s="36">
        <f t="shared" ref="F276:H276" si="126">SUM(F277)</f>
        <v>0</v>
      </c>
      <c r="G276" s="36">
        <f t="shared" si="126"/>
        <v>0</v>
      </c>
      <c r="H276" s="36">
        <f t="shared" si="126"/>
        <v>0</v>
      </c>
      <c r="I276" s="88" t="e">
        <f t="shared" si="118"/>
        <v>#DIV/0!</v>
      </c>
      <c r="J276" s="88" t="e">
        <f t="shared" si="111"/>
        <v>#DIV/0!</v>
      </c>
    </row>
    <row r="277" spans="1:12">
      <c r="A277" s="190">
        <v>3239</v>
      </c>
      <c r="B277" s="191"/>
      <c r="C277" s="192"/>
      <c r="D277" s="185" t="s">
        <v>106</v>
      </c>
      <c r="E277" s="40"/>
      <c r="F277" s="40"/>
      <c r="G277" s="189"/>
      <c r="H277" s="40"/>
      <c r="I277" s="13" t="e">
        <f t="shared" si="118"/>
        <v>#DIV/0!</v>
      </c>
      <c r="J277" s="13" t="e">
        <f t="shared" si="111"/>
        <v>#DIV/0!</v>
      </c>
      <c r="L277" s="1"/>
    </row>
    <row r="278" spans="1:10">
      <c r="A278" s="164">
        <v>34</v>
      </c>
      <c r="B278" s="165"/>
      <c r="C278" s="166"/>
      <c r="D278" s="167" t="s">
        <v>115</v>
      </c>
      <c r="E278" s="32">
        <f>SUM(E279)</f>
        <v>0</v>
      </c>
      <c r="F278" s="32">
        <f t="shared" ref="F278:H279" si="127">SUM(F279)</f>
        <v>0</v>
      </c>
      <c r="G278" s="32">
        <f t="shared" si="127"/>
        <v>0</v>
      </c>
      <c r="H278" s="32">
        <f t="shared" si="127"/>
        <v>0</v>
      </c>
      <c r="I278" s="87" t="e">
        <f t="shared" si="118"/>
        <v>#DIV/0!</v>
      </c>
      <c r="J278" s="87" t="e">
        <f t="shared" si="111"/>
        <v>#DIV/0!</v>
      </c>
    </row>
    <row r="279" spans="1:10">
      <c r="A279" s="168">
        <v>343</v>
      </c>
      <c r="B279" s="169"/>
      <c r="C279" s="170"/>
      <c r="D279" s="197" t="s">
        <v>116</v>
      </c>
      <c r="E279" s="36">
        <f>SUM(E280)</f>
        <v>0</v>
      </c>
      <c r="F279" s="36">
        <f t="shared" si="127"/>
        <v>0</v>
      </c>
      <c r="G279" s="36">
        <f t="shared" si="127"/>
        <v>0</v>
      </c>
      <c r="H279" s="36">
        <f t="shared" si="127"/>
        <v>0</v>
      </c>
      <c r="I279" s="88" t="e">
        <f t="shared" si="118"/>
        <v>#DIV/0!</v>
      </c>
      <c r="J279" s="88" t="e">
        <f t="shared" si="111"/>
        <v>#DIV/0!</v>
      </c>
    </row>
    <row r="280" spans="1:10">
      <c r="A280" s="171">
        <v>3433</v>
      </c>
      <c r="B280" s="172"/>
      <c r="C280" s="173"/>
      <c r="D280" s="185" t="s">
        <v>119</v>
      </c>
      <c r="E280" s="40"/>
      <c r="F280" s="40"/>
      <c r="G280" s="189"/>
      <c r="H280" s="40"/>
      <c r="I280" s="13" t="e">
        <f t="shared" si="118"/>
        <v>#DIV/0!</v>
      </c>
      <c r="J280" s="13" t="e">
        <f t="shared" si="111"/>
        <v>#DIV/0!</v>
      </c>
    </row>
    <row r="281" ht="25.5" customHeight="1" spans="1:10">
      <c r="A281" s="133" t="s">
        <v>280</v>
      </c>
      <c r="B281" s="134"/>
      <c r="C281" s="135"/>
      <c r="D281" s="159" t="s">
        <v>281</v>
      </c>
      <c r="E281" s="25">
        <f>SUM(E290)</f>
        <v>0</v>
      </c>
      <c r="F281" s="25">
        <f t="shared" ref="F281:H281" si="128">SUM(F290)</f>
        <v>0</v>
      </c>
      <c r="G281" s="25">
        <f t="shared" si="128"/>
        <v>0</v>
      </c>
      <c r="H281" s="25">
        <f t="shared" si="128"/>
        <v>0</v>
      </c>
      <c r="I281" s="85" t="e">
        <f t="shared" si="118"/>
        <v>#DIV/0!</v>
      </c>
      <c r="J281" s="85" t="e">
        <f t="shared" si="111"/>
        <v>#DIV/0!</v>
      </c>
    </row>
    <row r="282" spans="1:10">
      <c r="A282" s="160">
        <v>3</v>
      </c>
      <c r="B282" s="161"/>
      <c r="C282" s="162"/>
      <c r="D282" s="144" t="s">
        <v>74</v>
      </c>
      <c r="E282" s="28">
        <f>SUM(E283+E293)</f>
        <v>0</v>
      </c>
      <c r="F282" s="28">
        <f t="shared" ref="F282:H282" si="129">SUM(F283+F293)</f>
        <v>0</v>
      </c>
      <c r="G282" s="28">
        <f t="shared" si="129"/>
        <v>0</v>
      </c>
      <c r="H282" s="28">
        <f t="shared" si="129"/>
        <v>0</v>
      </c>
      <c r="I282" s="86" t="e">
        <f t="shared" si="118"/>
        <v>#DIV/0!</v>
      </c>
      <c r="J282" s="86" t="e">
        <f t="shared" si="111"/>
        <v>#DIV/0!</v>
      </c>
    </row>
    <row r="283" spans="1:10">
      <c r="A283" s="164">
        <v>32</v>
      </c>
      <c r="B283" s="165"/>
      <c r="C283" s="166"/>
      <c r="D283" s="177" t="s">
        <v>84</v>
      </c>
      <c r="E283" s="32">
        <f>SUM(E284+E286+E289)</f>
        <v>0</v>
      </c>
      <c r="F283" s="32">
        <f t="shared" ref="F283:H283" si="130">SUM(F284+F286+F289)</f>
        <v>0</v>
      </c>
      <c r="G283" s="32">
        <f t="shared" si="130"/>
        <v>0</v>
      </c>
      <c r="H283" s="32">
        <f t="shared" si="130"/>
        <v>0</v>
      </c>
      <c r="I283" s="87" t="e">
        <f t="shared" si="118"/>
        <v>#DIV/0!</v>
      </c>
      <c r="J283" s="87" t="e">
        <f t="shared" si="111"/>
        <v>#DIV/0!</v>
      </c>
    </row>
    <row r="284" spans="1:10">
      <c r="A284" s="168">
        <v>321</v>
      </c>
      <c r="B284" s="169"/>
      <c r="C284" s="170"/>
      <c r="D284" s="193" t="s">
        <v>85</v>
      </c>
      <c r="E284" s="36">
        <f>SUM(E285)</f>
        <v>0</v>
      </c>
      <c r="F284" s="36">
        <f t="shared" ref="F284:H284" si="131">SUM(F285)</f>
        <v>0</v>
      </c>
      <c r="G284" s="36">
        <f t="shared" si="131"/>
        <v>0</v>
      </c>
      <c r="H284" s="36">
        <f t="shared" si="131"/>
        <v>0</v>
      </c>
      <c r="I284" s="88" t="e">
        <f t="shared" si="118"/>
        <v>#DIV/0!</v>
      </c>
      <c r="J284" s="88" t="e">
        <f t="shared" si="111"/>
        <v>#DIV/0!</v>
      </c>
    </row>
    <row r="285" spans="1:10">
      <c r="A285" s="190">
        <v>3211</v>
      </c>
      <c r="B285" s="191"/>
      <c r="C285" s="192"/>
      <c r="D285" s="185" t="s">
        <v>86</v>
      </c>
      <c r="E285" s="40"/>
      <c r="F285" s="40"/>
      <c r="G285" s="189"/>
      <c r="H285" s="40"/>
      <c r="I285" s="13" t="e">
        <f t="shared" si="118"/>
        <v>#DIV/0!</v>
      </c>
      <c r="J285" s="13" t="e">
        <f t="shared" ref="J285:J352" si="132">SUM(H285/G285*100)</f>
        <v>#DIV/0!</v>
      </c>
    </row>
    <row r="286" spans="1:10">
      <c r="A286" s="195">
        <v>322</v>
      </c>
      <c r="B286" s="196"/>
      <c r="C286" s="200"/>
      <c r="D286" s="193" t="s">
        <v>90</v>
      </c>
      <c r="E286" s="36">
        <f>SUM(E287+E288)</f>
        <v>0</v>
      </c>
      <c r="F286" s="36">
        <f t="shared" ref="F286:H286" si="133">SUM(F287+F288)</f>
        <v>0</v>
      </c>
      <c r="G286" s="36">
        <f t="shared" si="133"/>
        <v>0</v>
      </c>
      <c r="H286" s="36">
        <f t="shared" si="133"/>
        <v>0</v>
      </c>
      <c r="I286" s="88" t="e">
        <f t="shared" si="118"/>
        <v>#DIV/0!</v>
      </c>
      <c r="J286" s="88" t="e">
        <f t="shared" si="132"/>
        <v>#DIV/0!</v>
      </c>
    </row>
    <row r="287" ht="26.4" spans="1:10">
      <c r="A287" s="190">
        <v>3221</v>
      </c>
      <c r="B287" s="191"/>
      <c r="C287" s="192"/>
      <c r="D287" s="185" t="s">
        <v>229</v>
      </c>
      <c r="E287" s="40"/>
      <c r="F287" s="40"/>
      <c r="G287" s="189"/>
      <c r="H287" s="40"/>
      <c r="I287" s="13" t="e">
        <f t="shared" si="118"/>
        <v>#DIV/0!</v>
      </c>
      <c r="J287" s="13" t="e">
        <f t="shared" si="132"/>
        <v>#DIV/0!</v>
      </c>
    </row>
    <row r="288" spans="1:10">
      <c r="A288" s="190">
        <v>3225</v>
      </c>
      <c r="B288" s="191"/>
      <c r="C288" s="192"/>
      <c r="D288" s="185" t="s">
        <v>230</v>
      </c>
      <c r="E288" s="40"/>
      <c r="F288" s="40"/>
      <c r="G288" s="189"/>
      <c r="H288" s="40"/>
      <c r="I288" s="13" t="e">
        <f t="shared" si="118"/>
        <v>#DIV/0!</v>
      </c>
      <c r="J288" s="13" t="e">
        <f t="shared" si="132"/>
        <v>#DIV/0!</v>
      </c>
    </row>
    <row r="289" spans="1:10">
      <c r="A289" s="195">
        <v>323</v>
      </c>
      <c r="B289" s="196"/>
      <c r="C289" s="200"/>
      <c r="D289" s="193" t="s">
        <v>97</v>
      </c>
      <c r="E289" s="36">
        <f>SUM(E290)</f>
        <v>0</v>
      </c>
      <c r="F289" s="36">
        <f t="shared" ref="F289:H291" si="134">SUM(F290)</f>
        <v>0</v>
      </c>
      <c r="G289" s="36">
        <f t="shared" si="134"/>
        <v>0</v>
      </c>
      <c r="H289" s="36">
        <f t="shared" si="134"/>
        <v>0</v>
      </c>
      <c r="I289" s="88" t="e">
        <f t="shared" si="118"/>
        <v>#DIV/0!</v>
      </c>
      <c r="J289" s="88" t="e">
        <f t="shared" si="132"/>
        <v>#DIV/0!</v>
      </c>
    </row>
    <row r="290" spans="1:10">
      <c r="A290" s="190">
        <v>3239</v>
      </c>
      <c r="B290" s="191"/>
      <c r="C290" s="192"/>
      <c r="D290" s="185" t="s">
        <v>106</v>
      </c>
      <c r="E290" s="40"/>
      <c r="F290" s="40"/>
      <c r="G290" s="189"/>
      <c r="H290" s="40"/>
      <c r="I290" s="13" t="e">
        <f t="shared" si="118"/>
        <v>#DIV/0!</v>
      </c>
      <c r="J290" s="13" t="e">
        <f t="shared" si="132"/>
        <v>#DIV/0!</v>
      </c>
    </row>
    <row r="291" ht="26.4" spans="1:10">
      <c r="A291" s="190">
        <v>329</v>
      </c>
      <c r="B291" s="191"/>
      <c r="C291" s="192"/>
      <c r="D291" s="185" t="s">
        <v>108</v>
      </c>
      <c r="E291" s="36">
        <f>SUM(E292)</f>
        <v>0</v>
      </c>
      <c r="F291" s="36">
        <f t="shared" si="134"/>
        <v>0</v>
      </c>
      <c r="G291" s="36">
        <f t="shared" si="134"/>
        <v>0</v>
      </c>
      <c r="H291" s="36">
        <f t="shared" si="134"/>
        <v>0</v>
      </c>
      <c r="I291" s="88" t="e">
        <f t="shared" ref="I291" si="135">SUM(H291/E291*100)</f>
        <v>#DIV/0!</v>
      </c>
      <c r="J291" s="88" t="e">
        <f t="shared" ref="J291" si="136">SUM(H291/G291*100)</f>
        <v>#DIV/0!</v>
      </c>
    </row>
    <row r="292" ht="26.4" spans="1:10">
      <c r="A292" s="190">
        <v>3299</v>
      </c>
      <c r="B292" s="191"/>
      <c r="C292" s="192"/>
      <c r="D292" s="185" t="s">
        <v>108</v>
      </c>
      <c r="E292" s="40"/>
      <c r="F292" s="40"/>
      <c r="G292" s="189"/>
      <c r="H292" s="40"/>
      <c r="I292" s="13"/>
      <c r="J292" s="13"/>
    </row>
    <row r="293" spans="1:10">
      <c r="A293" s="164">
        <v>34</v>
      </c>
      <c r="B293" s="165"/>
      <c r="C293" s="166"/>
      <c r="D293" s="167" t="s">
        <v>115</v>
      </c>
      <c r="E293" s="32">
        <f>SUM(E294)</f>
        <v>0</v>
      </c>
      <c r="F293" s="32">
        <f t="shared" ref="F293:H294" si="137">SUM(F294)</f>
        <v>0</v>
      </c>
      <c r="G293" s="32">
        <f t="shared" si="137"/>
        <v>0</v>
      </c>
      <c r="H293" s="32">
        <f t="shared" si="137"/>
        <v>0</v>
      </c>
      <c r="I293" s="87" t="e">
        <f t="shared" si="118"/>
        <v>#DIV/0!</v>
      </c>
      <c r="J293" s="87" t="e">
        <f t="shared" si="132"/>
        <v>#DIV/0!</v>
      </c>
    </row>
    <row r="294" spans="1:10">
      <c r="A294" s="168">
        <v>343</v>
      </c>
      <c r="B294" s="169"/>
      <c r="C294" s="170"/>
      <c r="D294" s="197" t="s">
        <v>116</v>
      </c>
      <c r="E294" s="36">
        <f>SUM(E295)</f>
        <v>0</v>
      </c>
      <c r="F294" s="36">
        <f t="shared" si="137"/>
        <v>0</v>
      </c>
      <c r="G294" s="36">
        <f t="shared" si="137"/>
        <v>0</v>
      </c>
      <c r="H294" s="36">
        <f t="shared" si="137"/>
        <v>0</v>
      </c>
      <c r="I294" s="88" t="e">
        <f t="shared" si="118"/>
        <v>#DIV/0!</v>
      </c>
      <c r="J294" s="88" t="e">
        <f t="shared" si="132"/>
        <v>#DIV/0!</v>
      </c>
    </row>
    <row r="295" spans="1:10">
      <c r="A295" s="171">
        <v>3433</v>
      </c>
      <c r="B295" s="172"/>
      <c r="C295" s="173"/>
      <c r="D295" s="185" t="s">
        <v>119</v>
      </c>
      <c r="E295" s="40"/>
      <c r="F295" s="40"/>
      <c r="G295" s="189"/>
      <c r="H295" s="40"/>
      <c r="I295" s="13" t="e">
        <f t="shared" si="118"/>
        <v>#DIV/0!</v>
      </c>
      <c r="J295" s="13" t="e">
        <f t="shared" si="132"/>
        <v>#DIV/0!</v>
      </c>
    </row>
    <row r="296" ht="24" customHeight="1" spans="1:10">
      <c r="A296" s="133" t="s">
        <v>282</v>
      </c>
      <c r="B296" s="134"/>
      <c r="C296" s="135"/>
      <c r="D296" s="159" t="s">
        <v>283</v>
      </c>
      <c r="E296" s="25">
        <f>SUM(E306)</f>
        <v>0</v>
      </c>
      <c r="F296" s="25">
        <f>SUM(F297)</f>
        <v>0</v>
      </c>
      <c r="G296" s="25">
        <f t="shared" ref="G296:H296" si="138">SUM(G306)</f>
        <v>0</v>
      </c>
      <c r="H296" s="25">
        <f t="shared" si="138"/>
        <v>0</v>
      </c>
      <c r="I296" s="85" t="e">
        <f t="shared" ref="I296:I298" si="139">SUM(H296/E296*100)</f>
        <v>#DIV/0!</v>
      </c>
      <c r="J296" s="85" t="e">
        <f t="shared" ref="J296:J298" si="140">SUM(H296/G296*100)</f>
        <v>#DIV/0!</v>
      </c>
    </row>
    <row r="297" ht="26.4" spans="1:10">
      <c r="A297" s="164">
        <v>42</v>
      </c>
      <c r="B297" s="165"/>
      <c r="C297" s="166"/>
      <c r="D297" s="121" t="s">
        <v>127</v>
      </c>
      <c r="E297" s="32">
        <f>SUM(E298)</f>
        <v>0</v>
      </c>
      <c r="F297" s="32">
        <f t="shared" ref="F297:H297" si="141">SUM(F298)</f>
        <v>0</v>
      </c>
      <c r="G297" s="32">
        <f t="shared" si="141"/>
        <v>0</v>
      </c>
      <c r="H297" s="32">
        <f t="shared" si="141"/>
        <v>6441.33</v>
      </c>
      <c r="I297" s="87" t="e">
        <f t="shared" si="139"/>
        <v>#DIV/0!</v>
      </c>
      <c r="J297" s="87" t="e">
        <f t="shared" si="140"/>
        <v>#DIV/0!</v>
      </c>
    </row>
    <row r="298" spans="1:10">
      <c r="A298" s="168">
        <v>421</v>
      </c>
      <c r="B298" s="169"/>
      <c r="C298" s="170"/>
      <c r="D298" s="156" t="s">
        <v>139</v>
      </c>
      <c r="E298" s="36"/>
      <c r="F298" s="36">
        <v>0</v>
      </c>
      <c r="G298" s="36">
        <f>SUM(G300)</f>
        <v>0</v>
      </c>
      <c r="H298" s="36">
        <f>SUM(H300)</f>
        <v>6441.33</v>
      </c>
      <c r="I298" s="88" t="e">
        <f t="shared" si="139"/>
        <v>#DIV/0!</v>
      </c>
      <c r="J298" s="88" t="e">
        <f t="shared" si="140"/>
        <v>#DIV/0!</v>
      </c>
    </row>
    <row r="299" spans="1:10">
      <c r="A299" s="168">
        <v>4211</v>
      </c>
      <c r="B299" s="169"/>
      <c r="C299" s="170"/>
      <c r="D299" s="156" t="s">
        <v>284</v>
      </c>
      <c r="E299" s="36"/>
      <c r="F299" s="36">
        <v>0</v>
      </c>
      <c r="G299" s="36"/>
      <c r="H299" s="36">
        <v>0</v>
      </c>
      <c r="I299" s="88"/>
      <c r="J299" s="88"/>
    </row>
    <row r="300" ht="25.5" customHeight="1" spans="1:10">
      <c r="A300" s="125" t="s">
        <v>285</v>
      </c>
      <c r="B300" s="126"/>
      <c r="C300" s="127"/>
      <c r="D300" s="152" t="s">
        <v>286</v>
      </c>
      <c r="E300" s="58">
        <f t="shared" ref="E300:H304" si="142">SUM(E301)</f>
        <v>0</v>
      </c>
      <c r="F300" s="58">
        <f>SUM(F301)</f>
        <v>16450</v>
      </c>
      <c r="G300" s="58">
        <f t="shared" si="142"/>
        <v>0</v>
      </c>
      <c r="H300" s="58">
        <f t="shared" si="142"/>
        <v>6441.33</v>
      </c>
      <c r="I300" s="84" t="e">
        <f t="shared" ref="I300:I331" si="143">SUM(H300/E300*100)</f>
        <v>#DIV/0!</v>
      </c>
      <c r="J300" s="84" t="e">
        <f t="shared" si="132"/>
        <v>#DIV/0!</v>
      </c>
    </row>
    <row r="301" spans="1:10">
      <c r="A301" s="133" t="s">
        <v>287</v>
      </c>
      <c r="B301" s="134"/>
      <c r="C301" s="135"/>
      <c r="D301" s="159" t="s">
        <v>240</v>
      </c>
      <c r="E301" s="25">
        <f t="shared" si="142"/>
        <v>0</v>
      </c>
      <c r="F301" s="25">
        <f>SUM(F305)</f>
        <v>16450</v>
      </c>
      <c r="G301" s="25">
        <f t="shared" si="142"/>
        <v>0</v>
      </c>
      <c r="H301" s="25">
        <f>SUM(H302)</f>
        <v>6441.33</v>
      </c>
      <c r="I301" s="85" t="e">
        <f t="shared" si="143"/>
        <v>#DIV/0!</v>
      </c>
      <c r="J301" s="85" t="e">
        <f t="shared" si="132"/>
        <v>#DIV/0!</v>
      </c>
    </row>
    <row r="302" spans="1:10">
      <c r="A302" s="160">
        <v>3</v>
      </c>
      <c r="B302" s="161"/>
      <c r="C302" s="162"/>
      <c r="D302" s="163" t="s">
        <v>74</v>
      </c>
      <c r="E302" s="28">
        <f t="shared" si="142"/>
        <v>0</v>
      </c>
      <c r="F302" s="28">
        <f t="shared" si="142"/>
        <v>16450</v>
      </c>
      <c r="G302" s="28">
        <f t="shared" si="142"/>
        <v>0</v>
      </c>
      <c r="H302" s="28">
        <f>SUM(H303)</f>
        <v>6441.33</v>
      </c>
      <c r="I302" s="86" t="e">
        <f t="shared" si="143"/>
        <v>#DIV/0!</v>
      </c>
      <c r="J302" s="86" t="e">
        <f t="shared" si="132"/>
        <v>#DIV/0!</v>
      </c>
    </row>
    <row r="303" spans="1:10">
      <c r="A303" s="164">
        <v>32</v>
      </c>
      <c r="B303" s="165"/>
      <c r="C303" s="166"/>
      <c r="D303" s="167" t="s">
        <v>84</v>
      </c>
      <c r="E303" s="32">
        <f>SUM(E304)</f>
        <v>0</v>
      </c>
      <c r="F303" s="32">
        <f t="shared" si="142"/>
        <v>16450</v>
      </c>
      <c r="G303" s="32">
        <f t="shared" si="142"/>
        <v>0</v>
      </c>
      <c r="H303" s="32">
        <f t="shared" si="142"/>
        <v>6441.33</v>
      </c>
      <c r="I303" s="87" t="e">
        <f t="shared" si="143"/>
        <v>#DIV/0!</v>
      </c>
      <c r="J303" s="87" t="e">
        <f t="shared" si="132"/>
        <v>#DIV/0!</v>
      </c>
    </row>
    <row r="304" spans="1:10">
      <c r="A304" s="168">
        <v>322</v>
      </c>
      <c r="B304" s="169"/>
      <c r="C304" s="170"/>
      <c r="D304" s="193" t="s">
        <v>90</v>
      </c>
      <c r="E304" s="36">
        <f>SUM(E305)</f>
        <v>0</v>
      </c>
      <c r="F304" s="36">
        <v>16450</v>
      </c>
      <c r="G304" s="36">
        <f t="shared" si="142"/>
        <v>0</v>
      </c>
      <c r="H304" s="36">
        <f t="shared" si="142"/>
        <v>6441.33</v>
      </c>
      <c r="I304" s="88" t="e">
        <f t="shared" si="143"/>
        <v>#DIV/0!</v>
      </c>
      <c r="J304" s="88" t="e">
        <f t="shared" si="132"/>
        <v>#DIV/0!</v>
      </c>
    </row>
    <row r="305" spans="1:10">
      <c r="A305" s="171">
        <v>3222</v>
      </c>
      <c r="B305" s="172"/>
      <c r="C305" s="173"/>
      <c r="D305" s="185" t="s">
        <v>92</v>
      </c>
      <c r="E305" s="40">
        <v>0</v>
      </c>
      <c r="F305" s="40">
        <v>16450</v>
      </c>
      <c r="G305" s="189"/>
      <c r="H305" s="40">
        <v>6441.33</v>
      </c>
      <c r="I305" s="13" t="e">
        <f t="shared" si="143"/>
        <v>#DIV/0!</v>
      </c>
      <c r="J305" s="13" t="e">
        <f t="shared" si="132"/>
        <v>#DIV/0!</v>
      </c>
    </row>
    <row r="306" ht="38.25" customHeight="1" spans="1:10">
      <c r="A306" s="125" t="s">
        <v>288</v>
      </c>
      <c r="B306" s="126"/>
      <c r="C306" s="127"/>
      <c r="D306" s="152" t="s">
        <v>289</v>
      </c>
      <c r="E306" s="23">
        <f>SUM(E307)</f>
        <v>0</v>
      </c>
      <c r="F306" s="23">
        <f>SUM(F307)</f>
        <v>140</v>
      </c>
      <c r="G306" s="23">
        <f t="shared" ref="G306:H306" si="144">SUM(G307)</f>
        <v>0</v>
      </c>
      <c r="H306" s="23">
        <f t="shared" si="144"/>
        <v>0</v>
      </c>
      <c r="I306" s="84" t="e">
        <f t="shared" si="143"/>
        <v>#DIV/0!</v>
      </c>
      <c r="J306" s="84" t="e">
        <f t="shared" si="132"/>
        <v>#DIV/0!</v>
      </c>
    </row>
    <row r="307" spans="1:12">
      <c r="A307" s="129" t="s">
        <v>290</v>
      </c>
      <c r="B307" s="130" t="s">
        <v>291</v>
      </c>
      <c r="C307" s="205"/>
      <c r="D307" s="206" t="s">
        <v>240</v>
      </c>
      <c r="E307" s="25">
        <f>SUM(E308)</f>
        <v>0</v>
      </c>
      <c r="F307" s="25">
        <f t="shared" ref="F307:H310" si="145">SUM(F308)</f>
        <v>140</v>
      </c>
      <c r="G307" s="25">
        <f t="shared" si="145"/>
        <v>0</v>
      </c>
      <c r="H307" s="25">
        <f t="shared" si="145"/>
        <v>0</v>
      </c>
      <c r="I307" s="85" t="e">
        <f t="shared" si="143"/>
        <v>#DIV/0!</v>
      </c>
      <c r="J307" s="85" t="e">
        <f t="shared" si="132"/>
        <v>#DIV/0!</v>
      </c>
      <c r="L307" s="1"/>
    </row>
    <row r="308" spans="1:10">
      <c r="A308" s="160">
        <v>3</v>
      </c>
      <c r="B308" s="161"/>
      <c r="C308" s="162"/>
      <c r="D308" s="163" t="s">
        <v>74</v>
      </c>
      <c r="E308" s="28">
        <f>SUM(E309)</f>
        <v>0</v>
      </c>
      <c r="F308" s="28">
        <f t="shared" si="145"/>
        <v>140</v>
      </c>
      <c r="G308" s="28">
        <f t="shared" si="145"/>
        <v>0</v>
      </c>
      <c r="H308" s="28">
        <f t="shared" si="145"/>
        <v>0</v>
      </c>
      <c r="I308" s="86" t="e">
        <f t="shared" si="143"/>
        <v>#DIV/0!</v>
      </c>
      <c r="J308" s="86" t="e">
        <f t="shared" si="132"/>
        <v>#DIV/0!</v>
      </c>
    </row>
    <row r="309" spans="1:10">
      <c r="A309" s="164">
        <v>38</v>
      </c>
      <c r="B309" s="165"/>
      <c r="C309" s="166"/>
      <c r="D309" s="167" t="s">
        <v>124</v>
      </c>
      <c r="E309" s="32">
        <f>SUM(E310)</f>
        <v>0</v>
      </c>
      <c r="F309" s="32">
        <f t="shared" si="145"/>
        <v>140</v>
      </c>
      <c r="G309" s="32">
        <f t="shared" si="145"/>
        <v>0</v>
      </c>
      <c r="H309" s="32">
        <f t="shared" si="145"/>
        <v>0</v>
      </c>
      <c r="I309" s="87" t="e">
        <f t="shared" si="143"/>
        <v>#DIV/0!</v>
      </c>
      <c r="J309" s="87" t="e">
        <f t="shared" si="132"/>
        <v>#DIV/0!</v>
      </c>
    </row>
    <row r="310" spans="1:10">
      <c r="A310" s="168">
        <v>381</v>
      </c>
      <c r="B310" s="169"/>
      <c r="C310" s="170"/>
      <c r="D310" s="193" t="s">
        <v>58</v>
      </c>
      <c r="E310" s="36">
        <f>SUM(E311)</f>
        <v>0</v>
      </c>
      <c r="F310" s="36">
        <v>140</v>
      </c>
      <c r="G310" s="36">
        <f t="shared" si="145"/>
        <v>0</v>
      </c>
      <c r="H310" s="36">
        <f t="shared" si="145"/>
        <v>0</v>
      </c>
      <c r="I310" s="88" t="e">
        <f t="shared" si="143"/>
        <v>#DIV/0!</v>
      </c>
      <c r="J310" s="88" t="e">
        <f t="shared" si="132"/>
        <v>#DIV/0!</v>
      </c>
    </row>
    <row r="311" spans="1:10">
      <c r="A311" s="171">
        <v>3812</v>
      </c>
      <c r="B311" s="172"/>
      <c r="C311" s="173"/>
      <c r="D311" s="185" t="s">
        <v>125</v>
      </c>
      <c r="E311" s="40">
        <v>0</v>
      </c>
      <c r="F311" s="40">
        <v>140</v>
      </c>
      <c r="G311" s="40"/>
      <c r="H311" s="40"/>
      <c r="I311" s="13" t="e">
        <f t="shared" si="143"/>
        <v>#DIV/0!</v>
      </c>
      <c r="J311" s="13" t="e">
        <f t="shared" si="132"/>
        <v>#DIV/0!</v>
      </c>
    </row>
    <row r="312" ht="15" customHeight="1" spans="1:10">
      <c r="A312" s="125" t="s">
        <v>292</v>
      </c>
      <c r="B312" s="126"/>
      <c r="C312" s="127"/>
      <c r="D312" s="152" t="s">
        <v>293</v>
      </c>
      <c r="E312" s="23">
        <f>SUM(E313+E320+E325)</f>
        <v>0</v>
      </c>
      <c r="F312" s="23">
        <f t="shared" ref="F312:H312" si="146">SUM(F313+F320+F325)</f>
        <v>0</v>
      </c>
      <c r="G312" s="23">
        <f t="shared" si="146"/>
        <v>0</v>
      </c>
      <c r="H312" s="23">
        <f t="shared" si="146"/>
        <v>0</v>
      </c>
      <c r="I312" s="84" t="e">
        <f t="shared" si="143"/>
        <v>#DIV/0!</v>
      </c>
      <c r="J312" s="84" t="e">
        <f t="shared" si="132"/>
        <v>#DIV/0!</v>
      </c>
    </row>
    <row r="313" ht="15" customHeight="1" spans="1:10">
      <c r="A313" s="133" t="s">
        <v>210</v>
      </c>
      <c r="B313" s="134"/>
      <c r="C313" s="135"/>
      <c r="D313" s="159" t="s">
        <v>211</v>
      </c>
      <c r="E313" s="25">
        <f t="shared" ref="E313:H314" si="147">SUM(E314)</f>
        <v>0</v>
      </c>
      <c r="F313" s="25">
        <f t="shared" si="147"/>
        <v>0</v>
      </c>
      <c r="G313" s="25">
        <f t="shared" si="147"/>
        <v>0</v>
      </c>
      <c r="H313" s="25">
        <f t="shared" si="147"/>
        <v>0</v>
      </c>
      <c r="I313" s="85" t="e">
        <f t="shared" si="143"/>
        <v>#DIV/0!</v>
      </c>
      <c r="J313" s="85" t="e">
        <f t="shared" si="132"/>
        <v>#DIV/0!</v>
      </c>
    </row>
    <row r="314" spans="1:10">
      <c r="A314" s="48">
        <v>3</v>
      </c>
      <c r="B314" s="49"/>
      <c r="C314" s="50"/>
      <c r="D314" s="50" t="s">
        <v>74</v>
      </c>
      <c r="E314" s="28">
        <f>SUM(E315)</f>
        <v>0</v>
      </c>
      <c r="F314" s="28">
        <f t="shared" si="147"/>
        <v>0</v>
      </c>
      <c r="G314" s="28">
        <f t="shared" si="147"/>
        <v>0</v>
      </c>
      <c r="H314" s="28">
        <f>SUM(H315+H321)</f>
        <v>0</v>
      </c>
      <c r="I314" s="86" t="e">
        <f t="shared" si="143"/>
        <v>#DIV/0!</v>
      </c>
      <c r="J314" s="86" t="e">
        <f t="shared" si="132"/>
        <v>#DIV/0!</v>
      </c>
    </row>
    <row r="315" spans="1:10">
      <c r="A315" s="29">
        <v>31</v>
      </c>
      <c r="B315" s="30"/>
      <c r="C315" s="31"/>
      <c r="D315" s="31" t="s">
        <v>75</v>
      </c>
      <c r="E315" s="32">
        <f>SUM(E316+E318)</f>
        <v>0</v>
      </c>
      <c r="F315" s="32">
        <f t="shared" ref="F315:H315" si="148">SUM(F316+F318)</f>
        <v>0</v>
      </c>
      <c r="G315" s="32">
        <f t="shared" si="148"/>
        <v>0</v>
      </c>
      <c r="H315" s="32">
        <f t="shared" si="148"/>
        <v>0</v>
      </c>
      <c r="I315" s="87" t="e">
        <f t="shared" si="143"/>
        <v>#DIV/0!</v>
      </c>
      <c r="J315" s="87" t="e">
        <f t="shared" si="132"/>
        <v>#DIV/0!</v>
      </c>
    </row>
    <row r="316" spans="1:10">
      <c r="A316" s="33">
        <v>311</v>
      </c>
      <c r="B316" s="34"/>
      <c r="C316" s="35"/>
      <c r="D316" s="35" t="s">
        <v>212</v>
      </c>
      <c r="E316" s="36">
        <f>SUM(E317)</f>
        <v>0</v>
      </c>
      <c r="F316" s="36">
        <f t="shared" ref="F316:H316" si="149">SUM(F317)</f>
        <v>0</v>
      </c>
      <c r="G316" s="36">
        <f t="shared" si="149"/>
        <v>0</v>
      </c>
      <c r="H316" s="36">
        <f t="shared" si="149"/>
        <v>0</v>
      </c>
      <c r="I316" s="88" t="e">
        <f t="shared" si="143"/>
        <v>#DIV/0!</v>
      </c>
      <c r="J316" s="88" t="e">
        <f t="shared" si="132"/>
        <v>#DIV/0!</v>
      </c>
    </row>
    <row r="317" spans="1:10">
      <c r="A317" s="37">
        <v>3111</v>
      </c>
      <c r="B317" s="38"/>
      <c r="C317" s="39"/>
      <c r="D317" s="39" t="s">
        <v>77</v>
      </c>
      <c r="E317" s="40"/>
      <c r="F317" s="40"/>
      <c r="G317" s="40"/>
      <c r="H317" s="40"/>
      <c r="I317" s="13" t="e">
        <f t="shared" si="143"/>
        <v>#DIV/0!</v>
      </c>
      <c r="J317" s="13" t="e">
        <f t="shared" si="132"/>
        <v>#DIV/0!</v>
      </c>
    </row>
    <row r="318" spans="1:10">
      <c r="A318" s="33">
        <v>312</v>
      </c>
      <c r="B318" s="34"/>
      <c r="C318" s="35"/>
      <c r="D318" s="35" t="s">
        <v>80</v>
      </c>
      <c r="E318" s="36">
        <f>SUM(E319)</f>
        <v>0</v>
      </c>
      <c r="F318" s="36">
        <f t="shared" ref="F318:H318" si="150">SUM(F319)</f>
        <v>0</v>
      </c>
      <c r="G318" s="36">
        <f t="shared" si="150"/>
        <v>0</v>
      </c>
      <c r="H318" s="36">
        <f t="shared" si="150"/>
        <v>0</v>
      </c>
      <c r="I318" s="207" t="e">
        <f t="shared" si="143"/>
        <v>#DIV/0!</v>
      </c>
      <c r="J318" s="207" t="e">
        <f t="shared" si="132"/>
        <v>#DIV/0!</v>
      </c>
    </row>
    <row r="319" spans="1:10">
      <c r="A319" s="37">
        <v>3121</v>
      </c>
      <c r="B319" s="38"/>
      <c r="C319" s="39"/>
      <c r="D319" s="39" t="s">
        <v>80</v>
      </c>
      <c r="E319" s="40"/>
      <c r="F319" s="40"/>
      <c r="G319" s="40"/>
      <c r="H319" s="40"/>
      <c r="I319" s="13" t="e">
        <f t="shared" si="143"/>
        <v>#DIV/0!</v>
      </c>
      <c r="J319" s="13" t="e">
        <f t="shared" si="132"/>
        <v>#DIV/0!</v>
      </c>
    </row>
    <row r="320" ht="25.5" customHeight="1" spans="1:10">
      <c r="A320" s="133" t="s">
        <v>268</v>
      </c>
      <c r="B320" s="134"/>
      <c r="C320" s="135"/>
      <c r="D320" s="159" t="s">
        <v>269</v>
      </c>
      <c r="E320" s="25">
        <f t="shared" ref="E320:H323" si="151">SUM(E321)</f>
        <v>0</v>
      </c>
      <c r="F320" s="25">
        <f t="shared" si="151"/>
        <v>0</v>
      </c>
      <c r="G320" s="25">
        <f t="shared" si="151"/>
        <v>0</v>
      </c>
      <c r="H320" s="25">
        <f t="shared" si="151"/>
        <v>0</v>
      </c>
      <c r="I320" s="85" t="e">
        <f t="shared" si="143"/>
        <v>#DIV/0!</v>
      </c>
      <c r="J320" s="85" t="e">
        <f t="shared" si="132"/>
        <v>#DIV/0!</v>
      </c>
    </row>
    <row r="321" spans="1:10">
      <c r="A321" s="160">
        <v>3</v>
      </c>
      <c r="B321" s="161"/>
      <c r="C321" s="162"/>
      <c r="D321" s="163" t="s">
        <v>74</v>
      </c>
      <c r="E321" s="28">
        <f t="shared" si="151"/>
        <v>0</v>
      </c>
      <c r="F321" s="28">
        <f t="shared" si="151"/>
        <v>0</v>
      </c>
      <c r="G321" s="28">
        <f t="shared" si="151"/>
        <v>0</v>
      </c>
      <c r="H321" s="28">
        <f t="shared" si="151"/>
        <v>0</v>
      </c>
      <c r="I321" s="86" t="e">
        <f t="shared" si="143"/>
        <v>#DIV/0!</v>
      </c>
      <c r="J321" s="86" t="e">
        <f t="shared" si="132"/>
        <v>#DIV/0!</v>
      </c>
    </row>
    <row r="322" spans="1:10">
      <c r="A322" s="164">
        <v>32</v>
      </c>
      <c r="B322" s="165"/>
      <c r="C322" s="166"/>
      <c r="D322" s="167" t="s">
        <v>84</v>
      </c>
      <c r="E322" s="32">
        <f>SUM(E323)</f>
        <v>0</v>
      </c>
      <c r="F322" s="32">
        <f t="shared" si="151"/>
        <v>0</v>
      </c>
      <c r="G322" s="32">
        <f t="shared" si="151"/>
        <v>0</v>
      </c>
      <c r="H322" s="32">
        <f t="shared" si="151"/>
        <v>0</v>
      </c>
      <c r="I322" s="87" t="e">
        <f t="shared" si="143"/>
        <v>#DIV/0!</v>
      </c>
      <c r="J322" s="87" t="e">
        <f t="shared" si="132"/>
        <v>#DIV/0!</v>
      </c>
    </row>
    <row r="323" spans="1:10">
      <c r="A323" s="168">
        <v>323</v>
      </c>
      <c r="B323" s="169"/>
      <c r="C323" s="170"/>
      <c r="D323" s="193" t="s">
        <v>97</v>
      </c>
      <c r="E323" s="36">
        <f>SUM(E324)</f>
        <v>0</v>
      </c>
      <c r="F323" s="36">
        <f t="shared" si="151"/>
        <v>0</v>
      </c>
      <c r="G323" s="36">
        <f t="shared" si="151"/>
        <v>0</v>
      </c>
      <c r="H323" s="36">
        <f t="shared" si="151"/>
        <v>0</v>
      </c>
      <c r="I323" s="88" t="e">
        <f t="shared" si="143"/>
        <v>#DIV/0!</v>
      </c>
      <c r="J323" s="88" t="e">
        <f t="shared" si="132"/>
        <v>#DIV/0!</v>
      </c>
    </row>
    <row r="324" spans="1:10">
      <c r="A324" s="190">
        <v>3239</v>
      </c>
      <c r="B324" s="191"/>
      <c r="C324" s="192"/>
      <c r="D324" s="194" t="s">
        <v>106</v>
      </c>
      <c r="E324" s="40"/>
      <c r="F324" s="40"/>
      <c r="G324" s="189"/>
      <c r="H324" s="40"/>
      <c r="I324" s="13" t="e">
        <f t="shared" si="143"/>
        <v>#DIV/0!</v>
      </c>
      <c r="J324" s="13" t="e">
        <f t="shared" si="132"/>
        <v>#DIV/0!</v>
      </c>
    </row>
    <row r="325" ht="15" customHeight="1" spans="1:10">
      <c r="A325" s="133" t="s">
        <v>294</v>
      </c>
      <c r="B325" s="134"/>
      <c r="C325" s="135"/>
      <c r="D325" s="159" t="s">
        <v>217</v>
      </c>
      <c r="E325" s="208">
        <f>SUM(E326)</f>
        <v>0</v>
      </c>
      <c r="F325" s="208">
        <f t="shared" ref="F325:H325" si="152">SUM(F326)</f>
        <v>0</v>
      </c>
      <c r="G325" s="208">
        <f t="shared" si="152"/>
        <v>0</v>
      </c>
      <c r="H325" s="208">
        <f t="shared" si="152"/>
        <v>0</v>
      </c>
      <c r="I325" s="85" t="e">
        <f t="shared" si="143"/>
        <v>#DIV/0!</v>
      </c>
      <c r="J325" s="85" t="e">
        <f t="shared" si="132"/>
        <v>#DIV/0!</v>
      </c>
    </row>
    <row r="326" spans="1:10">
      <c r="A326" s="48">
        <v>3</v>
      </c>
      <c r="B326" s="49"/>
      <c r="C326" s="50"/>
      <c r="D326" s="50" t="s">
        <v>74</v>
      </c>
      <c r="E326" s="28">
        <f>SUM(E327+E334)</f>
        <v>0</v>
      </c>
      <c r="F326" s="28">
        <f t="shared" ref="F326:H326" si="153">SUM(F327+F334)</f>
        <v>0</v>
      </c>
      <c r="G326" s="28">
        <f t="shared" si="153"/>
        <v>0</v>
      </c>
      <c r="H326" s="28">
        <f t="shared" si="153"/>
        <v>0</v>
      </c>
      <c r="I326" s="86" t="e">
        <f t="shared" si="143"/>
        <v>#DIV/0!</v>
      </c>
      <c r="J326" s="86" t="e">
        <f t="shared" si="132"/>
        <v>#DIV/0!</v>
      </c>
    </row>
    <row r="327" spans="1:12">
      <c r="A327" s="29">
        <v>31</v>
      </c>
      <c r="B327" s="30"/>
      <c r="C327" s="31"/>
      <c r="D327" s="31" t="s">
        <v>75</v>
      </c>
      <c r="E327" s="32">
        <f>SUM(E328+E330+E332)</f>
        <v>0</v>
      </c>
      <c r="F327" s="32">
        <f t="shared" ref="F327:H327" si="154">SUM(F328+F330+F332)</f>
        <v>0</v>
      </c>
      <c r="G327" s="32">
        <f t="shared" si="154"/>
        <v>0</v>
      </c>
      <c r="H327" s="32">
        <f t="shared" si="154"/>
        <v>0</v>
      </c>
      <c r="I327" s="87" t="e">
        <f t="shared" si="143"/>
        <v>#DIV/0!</v>
      </c>
      <c r="J327" s="87" t="e">
        <f t="shared" si="132"/>
        <v>#DIV/0!</v>
      </c>
      <c r="L327" s="1"/>
    </row>
    <row r="328" spans="1:10">
      <c r="A328" s="33">
        <v>311</v>
      </c>
      <c r="B328" s="34"/>
      <c r="C328" s="35"/>
      <c r="D328" s="35" t="s">
        <v>212</v>
      </c>
      <c r="E328" s="36">
        <f>SUM(E329)</f>
        <v>0</v>
      </c>
      <c r="F328" s="36">
        <f t="shared" ref="F328:H328" si="155">SUM(F329)</f>
        <v>0</v>
      </c>
      <c r="G328" s="36">
        <f t="shared" si="155"/>
        <v>0</v>
      </c>
      <c r="H328" s="36">
        <f t="shared" si="155"/>
        <v>0</v>
      </c>
      <c r="I328" s="88" t="e">
        <f t="shared" si="143"/>
        <v>#DIV/0!</v>
      </c>
      <c r="J328" s="88" t="e">
        <f t="shared" si="132"/>
        <v>#DIV/0!</v>
      </c>
    </row>
    <row r="329" spans="1:10">
      <c r="A329" s="37">
        <v>3111</v>
      </c>
      <c r="B329" s="38"/>
      <c r="C329" s="39"/>
      <c r="D329" s="39" t="s">
        <v>77</v>
      </c>
      <c r="E329" s="40"/>
      <c r="F329" s="40"/>
      <c r="G329" s="40"/>
      <c r="H329" s="40"/>
      <c r="I329" s="13" t="e">
        <f t="shared" si="143"/>
        <v>#DIV/0!</v>
      </c>
      <c r="J329" s="13" t="e">
        <f t="shared" si="132"/>
        <v>#DIV/0!</v>
      </c>
    </row>
    <row r="330" spans="1:10">
      <c r="A330" s="33">
        <v>312</v>
      </c>
      <c r="B330" s="34"/>
      <c r="C330" s="35"/>
      <c r="D330" s="35" t="s">
        <v>80</v>
      </c>
      <c r="E330" s="36">
        <f>SUM(E331)</f>
        <v>0</v>
      </c>
      <c r="F330" s="36">
        <f t="shared" ref="F330:H330" si="156">SUM(F331)</f>
        <v>0</v>
      </c>
      <c r="G330" s="36">
        <f t="shared" si="156"/>
        <v>0</v>
      </c>
      <c r="H330" s="36">
        <f t="shared" si="156"/>
        <v>0</v>
      </c>
      <c r="I330" s="88" t="e">
        <f t="shared" si="143"/>
        <v>#DIV/0!</v>
      </c>
      <c r="J330" s="88" t="e">
        <f t="shared" si="132"/>
        <v>#DIV/0!</v>
      </c>
    </row>
    <row r="331" spans="1:10">
      <c r="A331" s="37">
        <v>3121</v>
      </c>
      <c r="B331" s="38"/>
      <c r="C331" s="39"/>
      <c r="D331" s="39" t="s">
        <v>80</v>
      </c>
      <c r="E331" s="40"/>
      <c r="F331" s="40"/>
      <c r="G331" s="40"/>
      <c r="H331" s="40"/>
      <c r="I331" s="13" t="e">
        <f t="shared" si="143"/>
        <v>#DIV/0!</v>
      </c>
      <c r="J331" s="13" t="e">
        <f t="shared" si="132"/>
        <v>#DIV/0!</v>
      </c>
    </row>
    <row r="332" spans="1:10">
      <c r="A332" s="33">
        <v>313</v>
      </c>
      <c r="B332" s="34"/>
      <c r="C332" s="35"/>
      <c r="D332" s="35" t="s">
        <v>81</v>
      </c>
      <c r="E332" s="36">
        <f>SUM(E333)</f>
        <v>0</v>
      </c>
      <c r="F332" s="36">
        <f t="shared" ref="F332:H332" si="157">SUM(F333)</f>
        <v>0</v>
      </c>
      <c r="G332" s="36">
        <f t="shared" si="157"/>
        <v>0</v>
      </c>
      <c r="H332" s="36">
        <f t="shared" si="157"/>
        <v>0</v>
      </c>
      <c r="I332" s="88" t="e">
        <f t="shared" ref="I332:I352" si="158">SUM(H332/E332*100)</f>
        <v>#DIV/0!</v>
      </c>
      <c r="J332" s="88" t="e">
        <f t="shared" si="132"/>
        <v>#DIV/0!</v>
      </c>
    </row>
    <row r="333" ht="26.4" spans="1:10">
      <c r="A333" s="37">
        <v>3132</v>
      </c>
      <c r="B333" s="38"/>
      <c r="C333" s="39"/>
      <c r="D333" s="39" t="s">
        <v>213</v>
      </c>
      <c r="E333" s="40"/>
      <c r="F333" s="40"/>
      <c r="G333" s="40"/>
      <c r="H333" s="40"/>
      <c r="I333" s="13" t="e">
        <f t="shared" si="158"/>
        <v>#DIV/0!</v>
      </c>
      <c r="J333" s="13" t="e">
        <f t="shared" si="132"/>
        <v>#DIV/0!</v>
      </c>
    </row>
    <row r="334" spans="1:10">
      <c r="A334" s="29">
        <v>32</v>
      </c>
      <c r="B334" s="30"/>
      <c r="C334" s="31"/>
      <c r="D334" s="31" t="s">
        <v>84</v>
      </c>
      <c r="E334" s="32">
        <f>SUM(E335+E338)</f>
        <v>0</v>
      </c>
      <c r="F334" s="32">
        <f t="shared" ref="F334:H334" si="159">SUM(F335+F338)</f>
        <v>0</v>
      </c>
      <c r="G334" s="32">
        <f t="shared" si="159"/>
        <v>0</v>
      </c>
      <c r="H334" s="32">
        <f t="shared" si="159"/>
        <v>0</v>
      </c>
      <c r="I334" s="87" t="e">
        <f t="shared" si="158"/>
        <v>#DIV/0!</v>
      </c>
      <c r="J334" s="87" t="e">
        <f t="shared" si="132"/>
        <v>#DIV/0!</v>
      </c>
    </row>
    <row r="335" spans="1:10">
      <c r="A335" s="33">
        <v>321</v>
      </c>
      <c r="B335" s="34"/>
      <c r="C335" s="35"/>
      <c r="D335" s="35" t="s">
        <v>85</v>
      </c>
      <c r="E335" s="36">
        <f>SUM(E336+E337)</f>
        <v>0</v>
      </c>
      <c r="F335" s="36">
        <f t="shared" ref="F335:H335" si="160">SUM(F336+F337)</f>
        <v>0</v>
      </c>
      <c r="G335" s="36">
        <f t="shared" si="160"/>
        <v>0</v>
      </c>
      <c r="H335" s="36">
        <f t="shared" si="160"/>
        <v>0</v>
      </c>
      <c r="I335" s="88" t="e">
        <f t="shared" si="158"/>
        <v>#DIV/0!</v>
      </c>
      <c r="J335" s="88" t="e">
        <f t="shared" si="132"/>
        <v>#DIV/0!</v>
      </c>
    </row>
    <row r="336" spans="1:10">
      <c r="A336" s="209">
        <v>3211</v>
      </c>
      <c r="B336" s="191"/>
      <c r="C336" s="192"/>
      <c r="D336" s="185" t="s">
        <v>86</v>
      </c>
      <c r="E336" s="40"/>
      <c r="F336" s="40"/>
      <c r="G336" s="189"/>
      <c r="H336" s="40"/>
      <c r="I336" s="13" t="e">
        <f t="shared" si="158"/>
        <v>#DIV/0!</v>
      </c>
      <c r="J336" s="13" t="e">
        <f t="shared" si="132"/>
        <v>#DIV/0!</v>
      </c>
    </row>
    <row r="337" ht="26.4" spans="1:10">
      <c r="A337" s="37">
        <v>3212</v>
      </c>
      <c r="B337" s="38"/>
      <c r="C337" s="39"/>
      <c r="D337" s="39" t="s">
        <v>214</v>
      </c>
      <c r="E337" s="40"/>
      <c r="F337" s="40"/>
      <c r="G337" s="40"/>
      <c r="H337" s="40"/>
      <c r="I337" s="13" t="e">
        <f t="shared" si="158"/>
        <v>#DIV/0!</v>
      </c>
      <c r="J337" s="13" t="e">
        <f t="shared" si="132"/>
        <v>#DIV/0!</v>
      </c>
    </row>
    <row r="338" spans="1:10">
      <c r="A338" s="195">
        <v>322</v>
      </c>
      <c r="B338" s="196"/>
      <c r="C338" s="200"/>
      <c r="D338" s="193" t="s">
        <v>90</v>
      </c>
      <c r="E338" s="36">
        <v>0</v>
      </c>
      <c r="F338" s="36">
        <f t="shared" ref="F338:H338" si="161">SUM(F339)</f>
        <v>0</v>
      </c>
      <c r="G338" s="36">
        <f t="shared" si="161"/>
        <v>0</v>
      </c>
      <c r="H338" s="36">
        <f t="shared" si="161"/>
        <v>0</v>
      </c>
      <c r="I338" s="88" t="e">
        <f t="shared" si="158"/>
        <v>#DIV/0!</v>
      </c>
      <c r="J338" s="88" t="e">
        <f t="shared" si="132"/>
        <v>#DIV/0!</v>
      </c>
    </row>
    <row r="339" ht="26.4" spans="1:10">
      <c r="A339" s="190">
        <v>3221</v>
      </c>
      <c r="B339" s="191"/>
      <c r="C339" s="192"/>
      <c r="D339" s="185" t="s">
        <v>229</v>
      </c>
      <c r="E339" s="40"/>
      <c r="F339" s="40"/>
      <c r="G339" s="189"/>
      <c r="H339" s="40"/>
      <c r="I339" s="13" t="e">
        <f t="shared" si="158"/>
        <v>#DIV/0!</v>
      </c>
      <c r="J339" s="13" t="e">
        <f t="shared" si="132"/>
        <v>#DIV/0!</v>
      </c>
    </row>
    <row r="340" ht="14.45" customHeight="1" spans="1:12">
      <c r="A340" s="210" t="s">
        <v>295</v>
      </c>
      <c r="B340" s="211"/>
      <c r="C340" s="212"/>
      <c r="D340" s="141" t="s">
        <v>296</v>
      </c>
      <c r="E340" s="58">
        <f>SUM(E341+E346)</f>
        <v>0</v>
      </c>
      <c r="F340" s="58">
        <f>SUM(F341+F346+F351)</f>
        <v>0</v>
      </c>
      <c r="G340" s="58">
        <f t="shared" ref="G340" si="162">SUM(G341+G346)</f>
        <v>0</v>
      </c>
      <c r="H340" s="58">
        <f>SUM(H341+H346+H351)</f>
        <v>0</v>
      </c>
      <c r="I340" s="84" t="e">
        <f t="shared" si="158"/>
        <v>#DIV/0!</v>
      </c>
      <c r="J340" s="84" t="e">
        <f t="shared" si="132"/>
        <v>#DIV/0!</v>
      </c>
      <c r="L340" s="1"/>
    </row>
    <row r="341" ht="14.45" customHeight="1" spans="1:10">
      <c r="A341" s="133" t="s">
        <v>294</v>
      </c>
      <c r="B341" s="134"/>
      <c r="C341" s="135"/>
      <c r="D341" s="159" t="s">
        <v>217</v>
      </c>
      <c r="E341" s="208">
        <f>SUM(E342)</f>
        <v>0</v>
      </c>
      <c r="F341" s="208">
        <f t="shared" ref="F341:H344" si="163">SUM(F342)</f>
        <v>0</v>
      </c>
      <c r="G341" s="208">
        <f t="shared" si="163"/>
        <v>0</v>
      </c>
      <c r="H341" s="208">
        <f t="shared" si="163"/>
        <v>0</v>
      </c>
      <c r="I341" s="85" t="e">
        <f t="shared" si="158"/>
        <v>#DIV/0!</v>
      </c>
      <c r="J341" s="85" t="e">
        <f t="shared" si="132"/>
        <v>#DIV/0!</v>
      </c>
    </row>
    <row r="342" spans="1:10">
      <c r="A342" s="160">
        <v>3</v>
      </c>
      <c r="B342" s="161"/>
      <c r="C342" s="162"/>
      <c r="D342" s="163" t="s">
        <v>74</v>
      </c>
      <c r="E342" s="213">
        <f>SUM(E343)</f>
        <v>0</v>
      </c>
      <c r="F342" s="213">
        <f t="shared" si="163"/>
        <v>0</v>
      </c>
      <c r="G342" s="213">
        <f t="shared" si="163"/>
        <v>0</v>
      </c>
      <c r="H342" s="213">
        <f t="shared" si="163"/>
        <v>0</v>
      </c>
      <c r="I342" s="86" t="e">
        <f t="shared" si="158"/>
        <v>#DIV/0!</v>
      </c>
      <c r="J342" s="86" t="e">
        <f t="shared" si="132"/>
        <v>#DIV/0!</v>
      </c>
    </row>
    <row r="343" spans="1:10">
      <c r="A343" s="164">
        <v>32</v>
      </c>
      <c r="B343" s="165"/>
      <c r="C343" s="166"/>
      <c r="D343" s="167" t="s">
        <v>84</v>
      </c>
      <c r="E343" s="214">
        <f>SUM(E344)</f>
        <v>0</v>
      </c>
      <c r="F343" s="214">
        <f t="shared" si="163"/>
        <v>0</v>
      </c>
      <c r="G343" s="214">
        <f t="shared" si="163"/>
        <v>0</v>
      </c>
      <c r="H343" s="214">
        <f t="shared" si="163"/>
        <v>0</v>
      </c>
      <c r="I343" s="87" t="e">
        <f t="shared" si="158"/>
        <v>#DIV/0!</v>
      </c>
      <c r="J343" s="87" t="e">
        <f t="shared" si="132"/>
        <v>#DIV/0!</v>
      </c>
    </row>
    <row r="344" s="3" customFormat="1" spans="1:10">
      <c r="A344" s="215">
        <v>322</v>
      </c>
      <c r="B344" s="215"/>
      <c r="C344" s="215"/>
      <c r="D344" s="197" t="s">
        <v>90</v>
      </c>
      <c r="E344" s="216">
        <v>0</v>
      </c>
      <c r="F344" s="216"/>
      <c r="G344" s="216">
        <f t="shared" si="163"/>
        <v>0</v>
      </c>
      <c r="H344" s="216">
        <v>0</v>
      </c>
      <c r="I344" s="88" t="e">
        <f t="shared" si="158"/>
        <v>#DIV/0!</v>
      </c>
      <c r="J344" s="88" t="e">
        <f t="shared" si="132"/>
        <v>#DIV/0!</v>
      </c>
    </row>
    <row r="345" s="1" customFormat="1" spans="1:10">
      <c r="A345" s="217">
        <v>3222</v>
      </c>
      <c r="B345" s="217"/>
      <c r="C345" s="217"/>
      <c r="D345" s="218" t="s">
        <v>92</v>
      </c>
      <c r="E345" s="189">
        <v>0</v>
      </c>
      <c r="F345" s="189"/>
      <c r="G345" s="189"/>
      <c r="H345" s="40"/>
      <c r="I345" s="13" t="e">
        <f t="shared" si="158"/>
        <v>#DIV/0!</v>
      </c>
      <c r="J345" s="13" t="e">
        <f t="shared" si="132"/>
        <v>#DIV/0!</v>
      </c>
    </row>
    <row r="346" ht="14.45" customHeight="1" spans="1:10">
      <c r="A346" s="133" t="s">
        <v>219</v>
      </c>
      <c r="B346" s="134"/>
      <c r="C346" s="135"/>
      <c r="D346" s="159" t="s">
        <v>297</v>
      </c>
      <c r="E346" s="208">
        <f>SUM(E347)</f>
        <v>0</v>
      </c>
      <c r="F346" s="208">
        <f t="shared" ref="F346:H349" si="164">SUM(F347)</f>
        <v>0</v>
      </c>
      <c r="G346" s="208">
        <f t="shared" si="164"/>
        <v>0</v>
      </c>
      <c r="H346" s="208">
        <f t="shared" si="164"/>
        <v>0</v>
      </c>
      <c r="I346" s="85" t="e">
        <f t="shared" si="158"/>
        <v>#DIV/0!</v>
      </c>
      <c r="J346" s="85" t="e">
        <f t="shared" si="132"/>
        <v>#DIV/0!</v>
      </c>
    </row>
    <row r="347" spans="1:10">
      <c r="A347" s="160">
        <v>3</v>
      </c>
      <c r="B347" s="161"/>
      <c r="C347" s="162"/>
      <c r="D347" s="163" t="s">
        <v>74</v>
      </c>
      <c r="E347" s="213">
        <f>SUM(E348)</f>
        <v>0</v>
      </c>
      <c r="F347" s="213">
        <f t="shared" si="164"/>
        <v>0</v>
      </c>
      <c r="G347" s="213">
        <f t="shared" si="164"/>
        <v>0</v>
      </c>
      <c r="H347" s="213">
        <f t="shared" si="164"/>
        <v>0</v>
      </c>
      <c r="I347" s="86" t="e">
        <f t="shared" si="158"/>
        <v>#DIV/0!</v>
      </c>
      <c r="J347" s="86" t="e">
        <f t="shared" si="132"/>
        <v>#DIV/0!</v>
      </c>
    </row>
    <row r="348" spans="1:10">
      <c r="A348" s="164">
        <v>32</v>
      </c>
      <c r="B348" s="165"/>
      <c r="C348" s="166"/>
      <c r="D348" s="167" t="s">
        <v>84</v>
      </c>
      <c r="E348" s="214">
        <f>SUM(E349)</f>
        <v>0</v>
      </c>
      <c r="F348" s="214">
        <f t="shared" si="164"/>
        <v>0</v>
      </c>
      <c r="G348" s="214">
        <f t="shared" si="164"/>
        <v>0</v>
      </c>
      <c r="H348" s="214">
        <f t="shared" si="164"/>
        <v>0</v>
      </c>
      <c r="I348" s="87" t="e">
        <f t="shared" si="158"/>
        <v>#DIV/0!</v>
      </c>
      <c r="J348" s="87" t="e">
        <f t="shared" si="132"/>
        <v>#DIV/0!</v>
      </c>
    </row>
    <row r="349" spans="1:10">
      <c r="A349" s="215">
        <v>322</v>
      </c>
      <c r="B349" s="215"/>
      <c r="C349" s="215"/>
      <c r="D349" s="197" t="s">
        <v>90</v>
      </c>
      <c r="E349" s="216">
        <v>0</v>
      </c>
      <c r="F349" s="216"/>
      <c r="G349" s="216">
        <f t="shared" si="164"/>
        <v>0</v>
      </c>
      <c r="H349" s="216"/>
      <c r="I349" s="88" t="e">
        <f t="shared" si="158"/>
        <v>#DIV/0!</v>
      </c>
      <c r="J349" s="88" t="e">
        <f t="shared" si="132"/>
        <v>#DIV/0!</v>
      </c>
    </row>
    <row r="350" spans="1:10">
      <c r="A350" s="217">
        <v>3222</v>
      </c>
      <c r="B350" s="217"/>
      <c r="C350" s="217"/>
      <c r="D350" s="218" t="s">
        <v>92</v>
      </c>
      <c r="E350" s="189">
        <v>0</v>
      </c>
      <c r="F350" s="189"/>
      <c r="G350" s="189"/>
      <c r="H350" s="40"/>
      <c r="I350" s="88" t="e">
        <f t="shared" si="158"/>
        <v>#DIV/0!</v>
      </c>
      <c r="J350" s="13" t="e">
        <f t="shared" si="132"/>
        <v>#DIV/0!</v>
      </c>
    </row>
    <row r="351" spans="1:10">
      <c r="A351" s="219" t="s">
        <v>298</v>
      </c>
      <c r="B351" s="219"/>
      <c r="C351" s="219"/>
      <c r="D351" s="219" t="s">
        <v>211</v>
      </c>
      <c r="E351" s="219"/>
      <c r="F351" s="219"/>
      <c r="G351" s="219"/>
      <c r="H351" s="219"/>
      <c r="I351" s="88" t="e">
        <f t="shared" si="158"/>
        <v>#DIV/0!</v>
      </c>
      <c r="J351" s="13" t="e">
        <f t="shared" si="132"/>
        <v>#DIV/0!</v>
      </c>
    </row>
    <row r="352" spans="1:10">
      <c r="A352" s="219" t="s">
        <v>299</v>
      </c>
      <c r="B352" s="219"/>
      <c r="C352" s="219"/>
      <c r="D352" s="219"/>
      <c r="E352" s="219"/>
      <c r="F352" s="219"/>
      <c r="G352" s="219"/>
      <c r="H352" s="219"/>
      <c r="I352" s="88" t="e">
        <f t="shared" si="158"/>
        <v>#DIV/0!</v>
      </c>
      <c r="J352" s="13" t="e">
        <f t="shared" si="132"/>
        <v>#DIV/0!</v>
      </c>
    </row>
    <row r="355" spans="12:12">
      <c r="L355" s="3"/>
    </row>
  </sheetData>
  <mergeCells count="95">
    <mergeCell ref="A1:K1"/>
    <mergeCell ref="A5:I5"/>
    <mergeCell ref="A7:C7"/>
    <mergeCell ref="A10:C10"/>
    <mergeCell ref="A11:C11"/>
    <mergeCell ref="A12:C12"/>
    <mergeCell ref="A13:C13"/>
    <mergeCell ref="A14:C14"/>
    <mergeCell ref="A21:C21"/>
    <mergeCell ref="A41:C41"/>
    <mergeCell ref="A42:C42"/>
    <mergeCell ref="A43:C43"/>
    <mergeCell ref="A44:C44"/>
    <mergeCell ref="A45:C45"/>
    <mergeCell ref="A78:C78"/>
    <mergeCell ref="A79:C79"/>
    <mergeCell ref="A80:C80"/>
    <mergeCell ref="A114:C114"/>
    <mergeCell ref="A115:C115"/>
    <mergeCell ref="A116:C116"/>
    <mergeCell ref="A125:C125"/>
    <mergeCell ref="A143:C143"/>
    <mergeCell ref="A144:C144"/>
    <mergeCell ref="A150:C150"/>
    <mergeCell ref="A152:C152"/>
    <mergeCell ref="A162:C162"/>
    <mergeCell ref="A163:C163"/>
    <mergeCell ref="A168:C168"/>
    <mergeCell ref="A169:C169"/>
    <mergeCell ref="A170:C170"/>
    <mergeCell ref="A173:C173"/>
    <mergeCell ref="A174:C174"/>
    <mergeCell ref="A175:C175"/>
    <mergeCell ref="A176:C176"/>
    <mergeCell ref="A177:C177"/>
    <mergeCell ref="A179:C179"/>
    <mergeCell ref="A181:C181"/>
    <mergeCell ref="A182:C182"/>
    <mergeCell ref="A183:C183"/>
    <mergeCell ref="A185:C185"/>
    <mergeCell ref="A188:C188"/>
    <mergeCell ref="A189:C189"/>
    <mergeCell ref="A190:C190"/>
    <mergeCell ref="A191:C191"/>
    <mergeCell ref="A197:C197"/>
    <mergeCell ref="A198:C198"/>
    <mergeCell ref="A204:C204"/>
    <mergeCell ref="A205:C205"/>
    <mergeCell ref="A206:C206"/>
    <mergeCell ref="A207:C207"/>
    <mergeCell ref="A210:C210"/>
    <mergeCell ref="A211:C211"/>
    <mergeCell ref="A214:C214"/>
    <mergeCell ref="A215:C215"/>
    <mergeCell ref="A216:C216"/>
    <mergeCell ref="A222:C222"/>
    <mergeCell ref="A225:C225"/>
    <mergeCell ref="A226:C226"/>
    <mergeCell ref="A227:C227"/>
    <mergeCell ref="A228:C228"/>
    <mergeCell ref="A233:C233"/>
    <mergeCell ref="A249:C249"/>
    <mergeCell ref="A250:C250"/>
    <mergeCell ref="A253:C253"/>
    <mergeCell ref="A263:C263"/>
    <mergeCell ref="A264:C264"/>
    <mergeCell ref="A267:C267"/>
    <mergeCell ref="A268:C268"/>
    <mergeCell ref="A278:C278"/>
    <mergeCell ref="A279:C279"/>
    <mergeCell ref="A281:C281"/>
    <mergeCell ref="A293:C293"/>
    <mergeCell ref="A294:C294"/>
    <mergeCell ref="A296:C296"/>
    <mergeCell ref="A297:C297"/>
    <mergeCell ref="A300:C300"/>
    <mergeCell ref="A301:C301"/>
    <mergeCell ref="A302:C302"/>
    <mergeCell ref="A303:C303"/>
    <mergeCell ref="A306:C306"/>
    <mergeCell ref="A308:C308"/>
    <mergeCell ref="A309:C309"/>
    <mergeCell ref="A312:C312"/>
    <mergeCell ref="A313:C313"/>
    <mergeCell ref="A320:C320"/>
    <mergeCell ref="A321:C321"/>
    <mergeCell ref="A322:C322"/>
    <mergeCell ref="A325:C325"/>
    <mergeCell ref="A340:C340"/>
    <mergeCell ref="A341:C341"/>
    <mergeCell ref="A342:C342"/>
    <mergeCell ref="A343:C343"/>
    <mergeCell ref="A346:C346"/>
    <mergeCell ref="A347:C347"/>
    <mergeCell ref="A348:C348"/>
  </mergeCells>
  <pageMargins left="0.7" right="0.7" top="0.75" bottom="0.75" header="0.3" footer="0.3"/>
  <pageSetup paperSize="9" scale="71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tinab</cp:lastModifiedBy>
  <dcterms:created xsi:type="dcterms:W3CDTF">2022-08-12T12:51:00Z</dcterms:created>
  <cp:lastPrinted>2024-02-28T11:27:00Z</cp:lastPrinted>
  <dcterms:modified xsi:type="dcterms:W3CDTF">2026-07-29T12:45:19Z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E6EEBA0D61554D55AE998705E6FFECB5_12</vt:lpwstr>
  </property>
  <property fmtid="{D5CDD505-2E9C-101B-9397-08002B2CF9AE}" pid="3" name="KSOProductBuildVer">
    <vt:lpwstr>1033-12.2.0.22549</vt:lpwstr>
  </property>
</Properties>
</file>